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840" windowHeight="11700" tabRatio="886" activeTab="18"/>
  </bookViews>
  <sheets>
    <sheet name="ARI 1-2" sheetId="1" r:id="rId1"/>
    <sheet name="ARI 3" sheetId="2" r:id="rId2"/>
    <sheet name="ARI 4" sheetId="3" r:id="rId3"/>
    <sheet name="ARI 5" sheetId="4" r:id="rId4"/>
    <sheet name="ARI 6" sheetId="5" r:id="rId5"/>
    <sheet name="ARI 7" sheetId="6" r:id="rId6"/>
    <sheet name="ARI 8" sheetId="7" r:id="rId7"/>
    <sheet name="ARI 9" sheetId="8" r:id="rId8"/>
    <sheet name="ARI 10" sheetId="9" r:id="rId9"/>
    <sheet name="ARV4 " sheetId="10" r:id="rId10"/>
    <sheet name="ARV5" sheetId="11" r:id="rId11"/>
    <sheet name="ARV6" sheetId="12" r:id="rId12"/>
    <sheet name="ARV 7" sheetId="13" r:id="rId13"/>
    <sheet name="ARV 8" sheetId="14" r:id="rId14"/>
    <sheet name="ARV 9" sheetId="15" r:id="rId15"/>
    <sheet name="ARV 10" sheetId="16" r:id="rId16"/>
    <sheet name="ARF4" sheetId="17" r:id="rId17"/>
    <sheet name="ARF5" sheetId="18" r:id="rId18"/>
    <sheet name="ARF6" sheetId="19" r:id="rId19"/>
    <sheet name="ARF 7" sheetId="20" r:id="rId20"/>
    <sheet name="ARF 8" sheetId="21" r:id="rId21"/>
    <sheet name="ARF 9" sheetId="22" r:id="rId22"/>
    <sheet name="ARF 10-11" sheetId="23" r:id="rId23"/>
    <sheet name="ARF 12" sheetId="24" r:id="rId24"/>
  </sheets>
  <definedNames>
    <definedName name="_xlnm.Print_Area" localSheetId="22">'ARF 10-11'!$A$1:$BH$35</definedName>
    <definedName name="_xlnm.Print_Area" localSheetId="23">'ARF 12'!$A$1:$K$48</definedName>
    <definedName name="_xlnm.Print_Area" localSheetId="19">'ARF 7'!$C$1:$Q$44</definedName>
    <definedName name="_xlnm.Print_Area" localSheetId="20">'ARF 8'!$C$1:$O$44</definedName>
    <definedName name="_xlnm.Print_Area" localSheetId="21">'ARF 9'!$C$1:$Q$44</definedName>
    <definedName name="_xlnm.Print_Area" localSheetId="16">'ARF4'!$A$1:$N$34</definedName>
    <definedName name="_xlnm.Print_Area" localSheetId="17">'ARF5'!$A$1:$M$27</definedName>
    <definedName name="_xlnm.Print_Area" localSheetId="18">'ARF6'!$A$1:$J$72</definedName>
    <definedName name="_xlnm.Print_Area" localSheetId="8">'ARI 10'!$A$1:$K$36</definedName>
    <definedName name="_xlnm.Print_Area" localSheetId="0">'ARI 1-2'!$A$1:$U$62</definedName>
    <definedName name="_xlnm.Print_Area" localSheetId="1">'ARI 3'!$A$1:$V$17</definedName>
    <definedName name="_xlnm.Print_Area" localSheetId="2">'ARI 4'!$A$1:$N$34</definedName>
    <definedName name="_xlnm.Print_Area" localSheetId="3">'ARI 5'!$A$1:$M$27</definedName>
    <definedName name="_xlnm.Print_Area" localSheetId="4">'ARI 6'!$A$1:$J$72</definedName>
    <definedName name="_xlnm.Print_Area" localSheetId="5">'ARI 7'!$C$1:$Q$44</definedName>
    <definedName name="_xlnm.Print_Area" localSheetId="6">'ARI 8'!$C$1:$O$44</definedName>
    <definedName name="_xlnm.Print_Area" localSheetId="7">'ARI 9'!$C$1:$Q$44</definedName>
    <definedName name="_xlnm.Print_Area" localSheetId="15">'ARV 10'!$A$1:$K$36</definedName>
    <definedName name="_xlnm.Print_Area" localSheetId="12">'ARV 7'!$C$1:$Q$44</definedName>
    <definedName name="_xlnm.Print_Area" localSheetId="13">'ARV 8'!$C$1:$O$44</definedName>
    <definedName name="_xlnm.Print_Area" localSheetId="14">'ARV 9'!$C$1:$Q$44</definedName>
    <definedName name="_xlnm.Print_Area" localSheetId="9">'ARV4 '!$A$1:$N$34</definedName>
    <definedName name="_xlnm.Print_Area" localSheetId="10">'ARV5'!$A$1:$M$27</definedName>
    <definedName name="_xlnm.Print_Area" localSheetId="11">'ARV6'!$A$1:$J$72</definedName>
  </definedNames>
  <calcPr fullCalcOnLoad="1"/>
</workbook>
</file>

<file path=xl/sharedStrings.xml><?xml version="1.0" encoding="utf-8"?>
<sst xmlns="http://schemas.openxmlformats.org/spreadsheetml/2006/main" count="1268" uniqueCount="361">
  <si>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</si>
  <si>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</si>
  <si>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</si>
  <si>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</si>
  <si>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</si>
  <si>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</si>
  <si>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</si>
  <si>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</si>
  <si>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</si>
  <si>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</si>
  <si>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</si>
  <si>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</si>
  <si>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</si>
  <si>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</si>
  <si>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</si>
  <si>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</si>
  <si>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</si>
  <si>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LOCALIZZAZIONE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</si>
  <si>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</si>
  <si>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</si>
  <si>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</si>
  <si>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</si>
  <si>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</si>
  <si>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 xml:space="preserve">     Riferimento massimali vigenti </t>
  </si>
  <si>
    <t>Q T E</t>
  </si>
  <si>
    <t>INFORMAZIONI  INERENTI  LA  COMPILAZIONE  DEL  QTE</t>
  </si>
  <si>
    <t>Codice</t>
  </si>
  <si>
    <t>Comune</t>
  </si>
  <si>
    <t>N. progressivo</t>
  </si>
  <si>
    <t>Legge</t>
  </si>
  <si>
    <t>COSTI DI REALIZZAZIONE TECNICA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</si>
  <si>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</si>
  <si>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</si>
  <si>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</si>
  <si>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</si>
  <si>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</si>
  <si>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</si>
  <si>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</si>
  <si>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</si>
  <si>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</si>
  <si>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</si>
  <si>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</si>
  <si>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</si>
  <si>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</si>
  <si>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</si>
  <si>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</si>
  <si>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</si>
  <si>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</si>
  <si>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</si>
  <si>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</si>
  <si>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</si>
  <si>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</si>
  <si>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</si>
  <si>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</si>
  <si>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</si>
  <si>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</si>
  <si>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</si>
  <si>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</si>
  <si>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</si>
  <si>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</si>
  <si>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</si>
  <si>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</si>
  <si>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</si>
  <si>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</si>
  <si>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</si>
  <si>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</si>
  <si>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</si>
  <si>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</si>
  <si>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</si>
  <si>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</si>
  <si>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</si>
  <si>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</si>
  <si>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</si>
  <si>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</si>
  <si>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</si>
  <si>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</si>
  <si>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</si>
  <si>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</si>
  <si>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</si>
  <si>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</si>
  <si>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</si>
  <si>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</si>
  <si>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</si>
  <si>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</si>
  <si>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</si>
  <si>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</si>
  <si>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</si>
  <si>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</si>
  <si>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</si>
  <si>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</si>
  <si>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</si>
  <si>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</si>
  <si>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</si>
  <si>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</si>
  <si>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</si>
  <si>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</si>
  <si>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</si>
  <si>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</si>
  <si>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</si>
  <si>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</si>
  <si>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</si>
  <si>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</si>
  <si>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</si>
  <si>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</si>
  <si>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</si>
  <si>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</si>
  <si>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</si>
  <si>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</si>
  <si>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</si>
  <si>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</si>
  <si>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</si>
  <si>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</si>
  <si>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>legale del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</si>
  <si>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</si>
  <si>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</si>
  <si>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</si>
  <si>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</si>
  <si>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</si>
  <si>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</si>
  <si>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</si>
  <si>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</si>
  <si>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</si>
  <si>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</si>
  <si>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</si>
  <si>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</si>
  <si>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</si>
  <si>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</si>
  <si>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</si>
  <si>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</si>
  <si>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</si>
  <si>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</si>
  <si>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</si>
  <si>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2.a</t>
  </si>
  <si>
    <t>Qualità energetica ed ambientale</t>
  </si>
  <si>
    <t>2.b</t>
  </si>
  <si>
    <t>2.c</t>
  </si>
  <si>
    <t>Polizze assicurative postume decennali o di maggiore durata</t>
  </si>
  <si>
    <t>3.a</t>
  </si>
  <si>
    <t>Intervento in zona sismica</t>
  </si>
  <si>
    <t>-</t>
  </si>
  <si>
    <t>4.a</t>
  </si>
  <si>
    <t>Spese tecniche e genarali</t>
  </si>
  <si>
    <t>4.b</t>
  </si>
  <si>
    <t>4.c</t>
  </si>
  <si>
    <t>4.d</t>
  </si>
  <si>
    <t>Oneri accessori per allacci</t>
  </si>
  <si>
    <t>4.e</t>
  </si>
  <si>
    <t>4.f</t>
  </si>
  <si>
    <t>Oneri per lo smaltimento di rifiuti speciali</t>
  </si>
  <si>
    <t>EDILIZIA  AGEVOLATA</t>
  </si>
  <si>
    <t>QTE INIZIALE</t>
  </si>
  <si>
    <t>QTE VARIANTE</t>
  </si>
  <si>
    <t>QTE FINALE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</si>
  <si>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</si>
  <si>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t>mq</t>
  </si>
  <si>
    <r>
      <t xml:space="preserve"> Q 2</t>
    </r>
    <r>
      <rPr>
        <b/>
        <sz val="12"/>
        <rFont val="MS Sans Serif"/>
        <family val="2"/>
      </rPr>
      <t xml:space="preserve">            IDENTIFICAZIONE DEL FINANZIAMENTO</t>
    </r>
  </si>
  <si>
    <t>Finalità</t>
  </si>
  <si>
    <t>Natura del soggetto operatore</t>
  </si>
  <si>
    <t>1) Comune</t>
  </si>
  <si>
    <t>2) IACP</t>
  </si>
  <si>
    <t>3) Impresa di costruzione</t>
  </si>
  <si>
    <t>4) Impresa coop. di prod. e lav.</t>
  </si>
  <si>
    <t>5) Consorzio di imprese</t>
  </si>
  <si>
    <t>8) Privato</t>
  </si>
  <si>
    <t>10) . . . . . . . . . . . . . . . . . . . . . . . . . . . . . . . . . . . . . . .</t>
  </si>
  <si>
    <t xml:space="preserve">. . . . . . . . . . . . . . . . . . . . . . . . . . . . . . . . . . . </t>
  </si>
  <si>
    <t>Destinazione</t>
  </si>
  <si>
    <t>Rag. Sociale (nome e cognome)</t>
  </si>
  <si>
    <t>Prov.</t>
  </si>
  <si>
    <r>
      <t xml:space="preserve"> Q 3</t>
    </r>
    <r>
      <rPr>
        <b/>
        <sz val="12"/>
        <rFont val="MS Sans Serif"/>
        <family val="2"/>
      </rPr>
      <t xml:space="preserve">            DATI  DI  PROGETTO</t>
    </r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</si>
  <si>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</si>
  <si>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</si>
  <si>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</si>
  <si>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</si>
  <si>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</si>
  <si>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</si>
  <si>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</si>
  <si>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</si>
  <si>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</si>
  <si>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Unità immobiliare</t>
  </si>
  <si>
    <t>Fabbricato</t>
  </si>
  <si>
    <t>Interno</t>
  </si>
  <si>
    <t>Scala</t>
  </si>
  <si>
    <t>alloggio</t>
  </si>
  <si>
    <t>7 + 8</t>
  </si>
  <si>
    <t>(Snr + Sp)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</si>
  <si>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</si>
  <si>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</si>
  <si>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</si>
  <si>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</si>
  <si>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</si>
  <si>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</si>
  <si>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</si>
  <si>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</si>
  <si>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</si>
  <si>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</si>
  <si>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Q 7</t>
  </si>
  <si>
    <t>DICHIARAZIONE DEL DIRETTORE DEI LAVORI</t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</si>
  <si>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</si>
  <si>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</si>
  <si>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</si>
  <si>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</si>
  <si>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</si>
  <si>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</si>
  <si>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</si>
  <si>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</si>
  <si>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</si>
  <si>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</si>
  <si>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</si>
  <si>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</si>
  <si>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t>DA COMPILARE CONTESTUALMENTE ALLA REDAZIONE DEL QTE INIZIALE</t>
  </si>
  <si>
    <t>RECUPERO</t>
  </si>
  <si>
    <t>R</t>
  </si>
  <si>
    <t>NATURA DELL'INTERVENTO</t>
  </si>
  <si>
    <t>Recupero secondario</t>
  </si>
  <si>
    <t>Recupero primario</t>
  </si>
  <si>
    <t>Recupero con acquisizione immobile</t>
  </si>
  <si>
    <t>□</t>
  </si>
  <si>
    <t>Anno di costruzione dell'immobile</t>
  </si>
  <si>
    <t>a) Su (superficie utile degli alloggi)</t>
  </si>
  <si>
    <t>6) Cooperativa di abitazione</t>
  </si>
  <si>
    <t>7) Consorzio di cooperative di abitazione</t>
  </si>
  <si>
    <t>9) Ente privato o Società per i propri dipendenti</t>
  </si>
  <si>
    <t>Generalità dell'operatore:</t>
  </si>
  <si>
    <t>Sede legale (residenza)   Via</t>
  </si>
  <si>
    <t>Cap</t>
  </si>
  <si>
    <t>Tel</t>
  </si>
  <si>
    <t>Generalità del proprietario (se diverso dall'operatore):</t>
  </si>
  <si>
    <t xml:space="preserve">     regionali e agg. ISTAT</t>
  </si>
  <si>
    <t>COSTO BASE DI REALIZZAZIONE TECNICA (C.B.P.)</t>
  </si>
  <si>
    <t>C.B.P.</t>
  </si>
  <si>
    <t>3.b</t>
  </si>
  <si>
    <t>3.c</t>
  </si>
  <si>
    <t>3.d</t>
  </si>
  <si>
    <t>Superamento di barriere architettoniche per min 20% degli alloggi recuperati</t>
  </si>
  <si>
    <t>3.e</t>
  </si>
  <si>
    <t>3.f</t>
  </si>
  <si>
    <t>C.R.P.</t>
  </si>
  <si>
    <t>Rilievi ed indagini preliminari</t>
  </si>
  <si>
    <t>Urbanizzazioni</t>
  </si>
  <si>
    <t>C.T.P.</t>
  </si>
  <si>
    <t>COSTO BASE DI REALIZZAZIONE TECNICA (C.B.S.)</t>
  </si>
  <si>
    <t>C.B.S.</t>
  </si>
  <si>
    <t>Per presenza per min il 50% di alloggi con Su&lt;65mq</t>
  </si>
  <si>
    <t>C.R.S.</t>
  </si>
  <si>
    <t>C.T.S.</t>
  </si>
  <si>
    <t>Q 6</t>
  </si>
  <si>
    <t>ARTICOLAZIONE DEI COSTI COMPLESSIVI DEL RECUPERO</t>
  </si>
  <si>
    <t>OPERE</t>
  </si>
  <si>
    <t>VALORI IN EURO</t>
  </si>
  <si>
    <t>RECUPERO PRIMARIO</t>
  </si>
  <si>
    <t xml:space="preserve"> COSTO DI</t>
  </si>
  <si>
    <t xml:space="preserve"> REALIZZAZIONE TECNICA (C.R.P.)</t>
  </si>
  <si>
    <t>€</t>
  </si>
  <si>
    <t xml:space="preserve"> COSTO TOTALE</t>
  </si>
  <si>
    <t xml:space="preserve"> DELL'INTERVENTO (C.T.P.)</t>
  </si>
  <si>
    <t>RECUPERO SECONDARIO</t>
  </si>
  <si>
    <t xml:space="preserve"> REALIZZAZIONE TECNICA (C.R.S.)</t>
  </si>
  <si>
    <t xml:space="preserve"> DELL'INTERVENTO (C.T.S.)</t>
  </si>
  <si>
    <t xml:space="preserve"> COSTO DI ACQUISIZIONE</t>
  </si>
  <si>
    <t xml:space="preserve"> DELL'IMMOBILE</t>
  </si>
  <si>
    <t xml:space="preserve"> DEL RECUPERO (C.T.R.)</t>
  </si>
  <si>
    <t>MASSIMALI</t>
  </si>
  <si>
    <t>C.T.R.</t>
  </si>
  <si>
    <t>= €/mq</t>
  </si>
  <si>
    <t>Sc(*)</t>
  </si>
  <si>
    <t>(*)</t>
  </si>
  <si>
    <t>Sc = Su + Snr + Sp</t>
  </si>
  <si>
    <t>Q 8</t>
  </si>
  <si>
    <t>≤</t>
  </si>
  <si>
    <t>= Su + Snr + Sp</t>
  </si>
  <si>
    <t>CONSISTENZE E COSTI PER LA DETERMINAZIONE DEL CONTRIBUTO</t>
  </si>
  <si>
    <t>PER GLI INTERVENTI DI RECUPERO PRIMARIO</t>
  </si>
  <si>
    <t xml:space="preserve">SU </t>
  </si>
  <si>
    <t>Misura %             del contributo</t>
  </si>
  <si>
    <t>Importo del contributo</t>
  </si>
  <si>
    <t>Prezzo di convenzione per alloggio</t>
  </si>
  <si>
    <t>Superfiice</t>
  </si>
  <si>
    <t>org. Abit.</t>
  </si>
  <si>
    <t>12  x  13</t>
  </si>
  <si>
    <t>Utile</t>
  </si>
  <si>
    <t>TOTALE SUPERFICI</t>
  </si>
  <si>
    <t>AMMESSE A CONTRIBUTO</t>
  </si>
  <si>
    <r>
      <t xml:space="preserve">SP           </t>
    </r>
    <r>
      <rPr>
        <sz val="9"/>
        <rFont val="Arial"/>
        <family val="2"/>
      </rPr>
      <t>Sup. parch.</t>
    </r>
  </si>
  <si>
    <r>
      <t>C.T.P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</si>
  <si>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PER GLI INTERVENTI DI RECUPERO SECONDARIO</t>
  </si>
  <si>
    <t>10  x  11</t>
  </si>
  <si>
    <r>
      <t xml:space="preserve">SC              </t>
    </r>
    <r>
      <rPr>
        <sz val="9"/>
        <rFont val="Arial"/>
        <family val="2"/>
      </rPr>
      <t>Sup. compl.</t>
    </r>
  </si>
  <si>
    <r>
      <t>C.T.S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</si>
  <si>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r>
      <t>SNR</t>
    </r>
    <r>
      <rPr>
        <sz val="10"/>
        <rFont val="Arial"/>
        <family val="0"/>
      </rPr>
      <t xml:space="preserve"> Superficie non residenziale</t>
    </r>
  </si>
  <si>
    <t>Q10</t>
  </si>
  <si>
    <r>
      <t>SNR</t>
    </r>
    <r>
      <rPr>
        <sz val="10"/>
        <rFont val="Arial"/>
        <family val="0"/>
      </rPr>
      <t xml:space="preserve"> Superficie non residenz.</t>
    </r>
  </si>
  <si>
    <r>
      <t>≤</t>
    </r>
    <r>
      <rPr>
        <sz val="9"/>
        <rFont val="Arial"/>
        <family val="2"/>
      </rPr>
      <t xml:space="preserve"> 45% Su</t>
    </r>
  </si>
  <si>
    <t>= Su + 70%</t>
  </si>
  <si>
    <t>PER GLI INTERVENTI DI RECUPERO CON ACQUISIZIONE DELL'IMMOBILE</t>
  </si>
  <si>
    <r>
      <t>C.T.R.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</si>
  <si>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DA COMPILARE CONTESTUALMENTE ALLA REDAZIONE DELL'EVENTUALE QTE VARIANTE NEL CASO DI AVVENUTE MODIFICHE DELL'ARTICOLAZIONE DEI COSTI E/O DELLE CONSISTENZE DIMENSIONALI</t>
  </si>
  <si>
    <r>
      <t xml:space="preserve"> Q 4</t>
    </r>
    <r>
      <rPr>
        <b/>
        <sz val="12"/>
        <rFont val="MS Sans Serif"/>
        <family val="2"/>
      </rPr>
      <t xml:space="preserve">                  ARTICOLAZIONE  COMPLESSIVA  DEI  COSTI DEL RECUPERO PRIMARIO</t>
    </r>
  </si>
  <si>
    <t>Q 9</t>
  </si>
  <si>
    <t>DA COMPILARE CONTESTUALMENTE ALLA REDAZIONE DELL'EVENTUALE QTE VARIANTE NEL CASO DI AVVENUTE MODIFICHE DELL'ARTICOLAZIONE DELLE CONSISTENZE E DEI COSTI PER LA DETERMINAZIONE DEL CONTRIBUTO</t>
  </si>
  <si>
    <t>DA COMPILARE CONTESTUALMENTE ALLA REDAZIONE DEL QTE FINALE NEL CASO DI AVVENUTE MODIFICHE RISPETTO AI VALORI RAPPRESENTATI NEGLI ANALOGHI QUADRI DEL QTE INIZIALE E/O DEL QTE VARIANTE</t>
  </si>
  <si>
    <t>Q 10   DATI RELATIVI ALL'AREA</t>
  </si>
  <si>
    <t>Q 11</t>
  </si>
  <si>
    <t>dichiara sotto la propriaresponsabilità:</t>
  </si>
  <si>
    <t>nato a</t>
  </si>
  <si>
    <t>residente in</t>
  </si>
  <si>
    <t>nella qualità di direttore deilavori del</t>
  </si>
  <si>
    <t>Q12</t>
  </si>
  <si>
    <r>
      <t xml:space="preserve">d) Sp (superficie parcheggi) </t>
    </r>
    <r>
      <rPr>
        <sz val="8"/>
        <rFont val="Arial"/>
        <family val="2"/>
      </rPr>
      <t>≤</t>
    </r>
    <r>
      <rPr>
        <sz val="8"/>
        <rFont val="MS Sans Serif"/>
        <family val="2"/>
      </rPr>
      <t xml:space="preserve"> 45% Su</t>
    </r>
  </si>
  <si>
    <t>REGIONE (*)</t>
  </si>
  <si>
    <r>
      <t>€</t>
    </r>
    <r>
      <rPr>
        <sz val="8"/>
        <rFont val="Arial"/>
        <family val="2"/>
      </rPr>
      <t>/mq di Sc</t>
    </r>
  </si>
  <si>
    <t>b) Snr di pertinenza dell'organismo abitativo</t>
  </si>
  <si>
    <t>c) Snr di pertinenza degli alloggi</t>
  </si>
  <si>
    <t>e) Sc recupero primario (Su + Snr + Sp)</t>
  </si>
  <si>
    <r>
      <t>f) Sc recupero secondario (Su+70%</t>
    </r>
    <r>
      <rPr>
        <sz val="8"/>
        <rFont val="MS Sans Serif"/>
        <family val="2"/>
      </rPr>
      <t>[Snr (all.)+Sp]</t>
    </r>
    <r>
      <rPr>
        <sz val="8"/>
        <rFont val="MS Sans Serif"/>
        <family val="2"/>
      </rPr>
      <t>)</t>
    </r>
  </si>
  <si>
    <r>
      <t>g) Sun (superficie unità immob. non abitative) calcolata ai fini dell. Art. 11 L. 179/92</t>
    </r>
    <r>
      <rPr>
        <sz val="8"/>
        <rFont val="Arial"/>
        <family val="2"/>
      </rPr>
      <t>≤</t>
    </r>
    <r>
      <rPr>
        <sz val="9.2"/>
        <rFont val="MS Sans Serif"/>
        <family val="2"/>
      </rPr>
      <t>30% (Su+Sun)</t>
    </r>
  </si>
  <si>
    <t>- di autorizzare l'Ente Regione ad effettuare tutte le indagini tecniche e amministrative ritenute necessarie sia in fase istruttoria che dopo l'eventuale concessione dei contributi.</t>
  </si>
  <si>
    <t xml:space="preserve"> Spese tecniche e generali </t>
  </si>
  <si>
    <r>
      <t xml:space="preserve">SP                              </t>
    </r>
    <r>
      <rPr>
        <sz val="9"/>
        <rFont val="Arial"/>
        <family val="2"/>
      </rPr>
      <t>Sup. parch.</t>
    </r>
  </si>
  <si>
    <r>
      <t xml:space="preserve">SC                            </t>
    </r>
    <r>
      <rPr>
        <sz val="9"/>
        <rFont val="Arial"/>
        <family val="2"/>
      </rPr>
      <t>Sup. compl.</t>
    </r>
  </si>
  <si>
    <t>Altezza virtuale maggiore o uguale di 4,5 m e/o mq lordo/mq netto maggiore di 1,2</t>
  </si>
  <si>
    <t>Difficoltà di accessibilità o lavorazioni particolarmente onerose</t>
  </si>
  <si>
    <t>Indagini specifiche per la qualità energetica ed ambientale</t>
  </si>
  <si>
    <t>Oneri per lo smaltimento dei rifiuti speciali</t>
  </si>
  <si>
    <r>
      <t>SNR</t>
    </r>
    <r>
      <rPr>
        <b/>
        <sz val="9"/>
        <rFont val="Arial"/>
        <family val="2"/>
      </rPr>
      <t xml:space="preserve">              </t>
    </r>
    <r>
      <rPr>
        <sz val="9"/>
        <rFont val="Arial"/>
        <family val="2"/>
      </rPr>
      <t>totale</t>
    </r>
  </si>
  <si>
    <r>
      <t xml:space="preserve">SC                 </t>
    </r>
    <r>
      <rPr>
        <sz val="9"/>
        <rFont val="Arial"/>
        <family val="2"/>
      </rPr>
      <t>Sup. compl.</t>
    </r>
  </si>
  <si>
    <r>
      <t>SNR</t>
    </r>
    <r>
      <rPr>
        <b/>
        <sz val="9"/>
        <rFont val="Arial"/>
        <family val="2"/>
      </rPr>
      <t xml:space="preserve">                </t>
    </r>
    <r>
      <rPr>
        <sz val="9"/>
        <rFont val="Arial"/>
        <family val="2"/>
      </rPr>
      <t>totale</t>
    </r>
  </si>
  <si>
    <r>
      <t xml:space="preserve">SC                       </t>
    </r>
    <r>
      <rPr>
        <sz val="9"/>
        <rFont val="Arial"/>
        <family val="2"/>
      </rPr>
      <t>Sup. compl.</t>
    </r>
  </si>
  <si>
    <r>
      <t xml:space="preserve">SNR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</si>
  <si>
    <r>
      <t xml:space="preserve">SC               </t>
    </r>
    <r>
      <rPr>
        <sz val="9"/>
        <rFont val="Arial"/>
        <family val="2"/>
      </rPr>
      <t>Sup. compl.</t>
    </r>
  </si>
  <si>
    <r>
      <t xml:space="preserve">SNR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</si>
  <si>
    <r>
      <t>SNR</t>
    </r>
    <r>
      <rPr>
        <b/>
        <sz val="9"/>
        <rFont val="Arial"/>
        <family val="2"/>
      </rPr>
      <t xml:space="preserve">           </t>
    </r>
    <r>
      <rPr>
        <sz val="9"/>
        <rFont val="Arial"/>
        <family val="2"/>
      </rPr>
      <t>totale</t>
    </r>
  </si>
  <si>
    <r>
      <t xml:space="preserve">SC                </t>
    </r>
    <r>
      <rPr>
        <sz val="9"/>
        <rFont val="Arial"/>
        <family val="2"/>
      </rPr>
      <t>Sup. compl.</t>
    </r>
  </si>
  <si>
    <r>
      <t xml:space="preserve">SNR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</si>
  <si>
    <r>
      <t xml:space="preserve">SC                     </t>
    </r>
    <r>
      <rPr>
        <sz val="9"/>
        <rFont val="Arial"/>
        <family val="2"/>
      </rPr>
      <t>Sup. compl.</t>
    </r>
  </si>
  <si>
    <t>Visto quanto innanzi, si attesta il rispetto delle procedure, dei vincoli economici e tecnici, nonché dei requisiti stabiliti per la realizzazione dei programmi di edilizia residenziale pubblica convenzionata - agevolata.</t>
  </si>
  <si>
    <t xml:space="preserve">DIFFERENZIALE DI COSTO CONNNESSO ALLA QUALITA' AGGIUNTIVA </t>
  </si>
  <si>
    <t>COSTI PER CONDIZIONI TECNICHE AGGIUNTIVE</t>
  </si>
  <si>
    <t>%             max</t>
  </si>
  <si>
    <t>%                utiliz.</t>
  </si>
  <si>
    <t>Zona a vincolo ex L.1497/39 o ex L. 1089/39 (D.Lgs. 42/2004)</t>
  </si>
  <si>
    <t>COSTO DI REALIZZAZIONE TECNICA (C.R.P.)      max</t>
  </si>
  <si>
    <t>COSTO TOTALE (C.T.P.)      max</t>
  </si>
  <si>
    <t>Spese tecniche e generali</t>
  </si>
  <si>
    <t>Spese per indagini specifiche per la qualità energetica ed ambientale</t>
  </si>
  <si>
    <t>DIFFERENZIALE DI COSTO CONNESSO ALLA QUALITA' AGGIUNTIVA</t>
  </si>
  <si>
    <t>COSTO DI REALIZZAZIONE TECNICA (C.R.S.)   max</t>
  </si>
  <si>
    <t>COSTO TOTALE (C.T.S.)    max</t>
  </si>
  <si>
    <t>Difficoltà di accessibilità di cantiere o lavorazioni particolarmente onerose</t>
  </si>
  <si>
    <t>Alta sismicità (zona 1 e zona 2)</t>
  </si>
  <si>
    <t>Bassa sismicità (zona 3 e zona 4)</t>
  </si>
  <si>
    <t>Intervento di miglioramento e riparazione o intervento locale</t>
  </si>
  <si>
    <t>Adozione del programma di manutenzione e del piano di gestione</t>
  </si>
  <si>
    <r>
      <t xml:space="preserve"> Q 5</t>
    </r>
    <r>
      <rPr>
        <b/>
        <sz val="12"/>
        <rFont val="MS Sans Serif"/>
        <family val="2"/>
      </rPr>
      <t xml:space="preserve">                  ARTICOLAZIONE  COMPLESSIVA  DEI  COSTI DEL RECUPERO SECONDARIO</t>
    </r>
  </si>
  <si>
    <t>Q7</t>
  </si>
  <si>
    <t>Q8</t>
  </si>
  <si>
    <t>Q9+</t>
  </si>
  <si>
    <r>
      <t xml:space="preserve">ATTESTATO DI CONFORMITA'     </t>
    </r>
    <r>
      <rPr>
        <b/>
        <sz val="10"/>
        <rFont val="MS Sans Serif"/>
        <family val="2"/>
      </rPr>
      <t>(da compilare a fine lavori)</t>
    </r>
  </si>
  <si>
    <t>Demolizioni di superfetazioni (in caso di ristrutturazioni edilizie)</t>
  </si>
  <si>
    <t xml:space="preserve"> Rilievi ed indagini preliminari</t>
  </si>
  <si>
    <t xml:space="preserve"> Urbanizzazioni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</si>
</sst>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d\.mm\.yy"/>
    <numFmt numFmtId="185" formatCode="#,##0.0"/>
    <numFmt numFmtId="186" formatCode="0.0"/>
    <numFmt numFmtId="187" formatCode="0.0%"/>
    <numFmt numFmtId="188" formatCode="&quot;€&quot;\ #,##0.00"/>
    <numFmt numFmtId="189" formatCode="0.00000"/>
    <numFmt numFmtId="190" formatCode="0.0000"/>
    <numFmt numFmtId="191" formatCode="0.000"/>
    <numFmt numFmtId="192" formatCode="#,##0.000"/>
    <numFmt numFmtId="193" formatCode="0.0000000"/>
    <numFmt numFmtId="194" formatCode="0.000000"/>
    <numFmt numFmtId="195" formatCode="0.000000000"/>
    <numFmt numFmtId="196" formatCode="0.0000000000"/>
    <numFmt numFmtId="197" formatCode="0.00000000"/>
    <numFmt numFmtId="198" formatCode="_-* #,##0.0_-;\-* #,##0.0_-;_-* &quot;-&quot;_-;_-@_-"/>
    <numFmt numFmtId="199" formatCode="_-* #,##0.00_-;\-* #,##0.00_-;_-* &quot;-&quot;_-;_-@_-"/>
    <numFmt numFmtId="200" formatCode="_-[$€-2]\ * #,##0.00_-;\-[$€-2]\ * #,##0.00_-;_-[$€-2]\ * &quot;-&quot;??_-"/>
  </numFmts>
  <fonts count="7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2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0"/>
      <name val="MS Sans Serif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9.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200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0" fontId="1" fillId="1" borderId="10" xfId="49" applyFill="1" applyBorder="1">
      <alignment/>
      <protection/>
    </xf>
    <xf numFmtId="0" fontId="1" fillId="1" borderId="11" xfId="49" applyFill="1" applyBorder="1">
      <alignment/>
      <protection/>
    </xf>
    <xf numFmtId="0" fontId="1" fillId="1" borderId="12" xfId="49" applyFill="1" applyBorder="1">
      <alignment/>
      <protection/>
    </xf>
    <xf numFmtId="0" fontId="1" fillId="0" borderId="0" xfId="49">
      <alignment/>
      <protection/>
    </xf>
    <xf numFmtId="0" fontId="1" fillId="1" borderId="13" xfId="49" applyFill="1" applyBorder="1">
      <alignment/>
      <protection/>
    </xf>
    <xf numFmtId="0" fontId="1" fillId="1" borderId="0" xfId="49" applyFill="1" applyBorder="1">
      <alignment/>
      <protection/>
    </xf>
    <xf numFmtId="0" fontId="1" fillId="1" borderId="14" xfId="49" applyFill="1" applyBorder="1">
      <alignment/>
      <protection/>
    </xf>
    <xf numFmtId="0" fontId="1" fillId="0" borderId="10" xfId="49" applyBorder="1">
      <alignment/>
      <protection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0" fontId="1" fillId="0" borderId="13" xfId="49" applyBorder="1">
      <alignment/>
      <protection/>
    </xf>
    <xf numFmtId="0" fontId="1" fillId="0" borderId="0" xfId="49" applyBorder="1">
      <alignment/>
      <protection/>
    </xf>
    <xf numFmtId="0" fontId="1" fillId="0" borderId="14" xfId="49" applyBorder="1">
      <alignment/>
      <protection/>
    </xf>
    <xf numFmtId="0" fontId="1" fillId="0" borderId="13" xfId="49" applyFont="1" applyBorder="1">
      <alignment/>
      <protection/>
    </xf>
    <xf numFmtId="0" fontId="1" fillId="0" borderId="0" xfId="49" applyFont="1" applyBorder="1">
      <alignment/>
      <protection/>
    </xf>
    <xf numFmtId="0" fontId="3" fillId="0" borderId="0" xfId="49" applyFont="1">
      <alignment/>
      <protection/>
    </xf>
    <xf numFmtId="0" fontId="1" fillId="0" borderId="0" xfId="49" applyFont="1">
      <alignment/>
      <protection/>
    </xf>
    <xf numFmtId="0" fontId="1" fillId="0" borderId="15" xfId="49" applyBorder="1">
      <alignment/>
      <protection/>
    </xf>
    <xf numFmtId="0" fontId="1" fillId="0" borderId="16" xfId="49" applyBorder="1">
      <alignment/>
      <protection/>
    </xf>
    <xf numFmtId="0" fontId="5" fillId="0" borderId="17" xfId="49" applyFont="1" applyBorder="1" applyAlignment="1">
      <alignment horizontal="center"/>
      <protection/>
    </xf>
    <xf numFmtId="0" fontId="1" fillId="0" borderId="17" xfId="49" applyBorder="1" applyAlignment="1">
      <alignment horizontal="center"/>
      <protection/>
    </xf>
    <xf numFmtId="0" fontId="1" fillId="0" borderId="18" xfId="49" applyBorder="1">
      <alignment/>
      <protection/>
    </xf>
    <xf numFmtId="0" fontId="1" fillId="0" borderId="19" xfId="49" applyBorder="1">
      <alignment/>
      <protection/>
    </xf>
    <xf numFmtId="0" fontId="1" fillId="0" borderId="19" xfId="49" applyBorder="1" applyAlignment="1">
      <alignment horizontal="center"/>
      <protection/>
    </xf>
    <xf numFmtId="0" fontId="1" fillId="0" borderId="14" xfId="49" applyBorder="1" applyAlignment="1">
      <alignment horizontal="center"/>
      <protection/>
    </xf>
    <xf numFmtId="0" fontId="2" fillId="0" borderId="20" xfId="49" applyFont="1" applyBorder="1">
      <alignment/>
      <protection/>
    </xf>
    <xf numFmtId="0" fontId="6" fillId="1" borderId="18" xfId="49" applyFont="1" applyFill="1" applyBorder="1">
      <alignment/>
      <protection/>
    </xf>
    <xf numFmtId="0" fontId="1" fillId="1" borderId="18" xfId="49" applyFill="1" applyBorder="1">
      <alignment/>
      <protection/>
    </xf>
    <xf numFmtId="0" fontId="1" fillId="1" borderId="19" xfId="49" applyFill="1" applyBorder="1">
      <alignment/>
      <protection/>
    </xf>
    <xf numFmtId="0" fontId="2" fillId="0" borderId="13" xfId="49" applyFont="1" applyBorder="1">
      <alignment/>
      <protection/>
    </xf>
    <xf numFmtId="0" fontId="2" fillId="0" borderId="0" xfId="49" applyFont="1" applyBorder="1">
      <alignment/>
      <protection/>
    </xf>
    <xf numFmtId="0" fontId="2" fillId="0" borderId="0" xfId="49" applyFont="1">
      <alignment/>
      <protection/>
    </xf>
    <xf numFmtId="0" fontId="2" fillId="0" borderId="18" xfId="49" applyFont="1" applyBorder="1">
      <alignment/>
      <protection/>
    </xf>
    <xf numFmtId="0" fontId="1" fillId="0" borderId="21" xfId="49" applyBorder="1">
      <alignment/>
      <protection/>
    </xf>
    <xf numFmtId="3" fontId="1" fillId="0" borderId="18" xfId="49" applyNumberFormat="1" applyBorder="1">
      <alignment/>
      <protection/>
    </xf>
    <xf numFmtId="0" fontId="1" fillId="0" borderId="0" xfId="50">
      <alignment/>
      <protection/>
    </xf>
    <xf numFmtId="0" fontId="1" fillId="0" borderId="11" xfId="50" applyBorder="1">
      <alignment/>
      <protection/>
    </xf>
    <xf numFmtId="0" fontId="2" fillId="0" borderId="11" xfId="50" applyFont="1" applyBorder="1">
      <alignment/>
      <protection/>
    </xf>
    <xf numFmtId="3" fontId="1" fillId="0" borderId="11" xfId="50" applyNumberFormat="1" applyBorder="1">
      <alignment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 horizontal="center"/>
      <protection/>
    </xf>
    <xf numFmtId="0" fontId="1" fillId="0" borderId="0" xfId="50" applyFont="1" applyBorder="1" applyAlignment="1">
      <alignment/>
      <protection/>
    </xf>
    <xf numFmtId="0" fontId="2" fillId="0" borderId="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3" fontId="2" fillId="0" borderId="17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174" fontId="1" fillId="0" borderId="18" xfId="66" applyFont="1" applyBorder="1" applyAlignment="1">
      <alignment horizontal="left"/>
    </xf>
    <xf numFmtId="0" fontId="4" fillId="0" borderId="10" xfId="49" applyFont="1" applyBorder="1" applyAlignment="1">
      <alignment horizontal="center" vertical="center"/>
      <protection/>
    </xf>
    <xf numFmtId="0" fontId="1" fillId="0" borderId="10" xfId="49" applyBorder="1" applyAlignment="1">
      <alignment vertical="center"/>
      <protection/>
    </xf>
    <xf numFmtId="0" fontId="1" fillId="0" borderId="12" xfId="49" applyBorder="1" applyAlignment="1">
      <alignment vertical="center"/>
      <protection/>
    </xf>
    <xf numFmtId="0" fontId="4" fillId="0" borderId="12" xfId="49" applyFont="1" applyBorder="1" applyAlignment="1">
      <alignment vertical="center"/>
      <protection/>
    </xf>
    <xf numFmtId="0" fontId="6" fillId="1" borderId="20" xfId="49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49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49" applyFont="1" applyBorder="1" applyAlignment="1">
      <alignment vertical="top"/>
      <protection/>
    </xf>
    <xf numFmtId="14" fontId="1" fillId="0" borderId="19" xfId="49" applyNumberForma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4" fontId="16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49" fontId="0" fillId="0" borderId="17" xfId="0" applyNumberFormat="1" applyBorder="1" applyAlignment="1">
      <alignment wrapText="1"/>
    </xf>
    <xf numFmtId="187" fontId="0" fillId="0" borderId="17" xfId="0" applyNumberFormat="1" applyBorder="1" applyAlignment="1">
      <alignment/>
    </xf>
    <xf numFmtId="4" fontId="18" fillId="0" borderId="17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4" fontId="21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3" xfId="49" applyFont="1" applyBorder="1" applyAlignment="1">
      <alignment horizontal="right"/>
      <protection/>
    </xf>
    <xf numFmtId="0" fontId="1" fillId="0" borderId="13" xfId="49" applyFont="1" applyBorder="1" applyAlignment="1">
      <alignment/>
      <protection/>
    </xf>
    <xf numFmtId="0" fontId="1" fillId="0" borderId="17" xfId="49" applyFont="1" applyBorder="1">
      <alignment/>
      <protection/>
    </xf>
    <xf numFmtId="0" fontId="1" fillId="0" borderId="17" xfId="49" applyBorder="1">
      <alignment/>
      <protection/>
    </xf>
    <xf numFmtId="0" fontId="1" fillId="0" borderId="23" xfId="49" applyBorder="1">
      <alignment/>
      <protection/>
    </xf>
    <xf numFmtId="4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/>
    </xf>
    <xf numFmtId="0" fontId="1" fillId="1" borderId="12" xfId="49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6" xfId="49" applyFont="1" applyBorder="1">
      <alignment/>
      <protection/>
    </xf>
    <xf numFmtId="0" fontId="1" fillId="0" borderId="22" xfId="49" applyBorder="1">
      <alignment/>
      <protection/>
    </xf>
    <xf numFmtId="0" fontId="4" fillId="0" borderId="0" xfId="49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18" xfId="0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87" fontId="0" fillId="0" borderId="0" xfId="0" applyNumberForma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3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Border="1" applyAlignment="1">
      <alignment/>
    </xf>
    <xf numFmtId="174" fontId="28" fillId="0" borderId="13" xfId="66" applyFont="1" applyBorder="1" applyAlignment="1">
      <alignment/>
    </xf>
    <xf numFmtId="2" fontId="2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0" fillId="0" borderId="16" xfId="0" applyFont="1" applyBorder="1" applyAlignment="1">
      <alignment/>
    </xf>
    <xf numFmtId="2" fontId="20" fillId="0" borderId="16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9" fillId="0" borderId="13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200" fontId="20" fillId="0" borderId="0" xfId="44" applyFont="1" applyBorder="1" applyAlignment="1">
      <alignment/>
    </xf>
    <xf numFmtId="0" fontId="15" fillId="0" borderId="0" xfId="0" applyFont="1" applyAlignment="1">
      <alignment/>
    </xf>
    <xf numFmtId="10" fontId="20" fillId="0" borderId="0" xfId="0" applyNumberFormat="1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15" xfId="0" applyFont="1" applyBorder="1" applyAlignment="1">
      <alignment/>
    </xf>
    <xf numFmtId="4" fontId="33" fillId="0" borderId="0" xfId="49" applyNumberFormat="1" applyFont="1" applyBorder="1" applyAlignment="1">
      <alignment horizontal="left"/>
      <protection/>
    </xf>
    <xf numFmtId="4" fontId="21" fillId="0" borderId="0" xfId="0" applyNumberFormat="1" applyFont="1" applyBorder="1" applyAlignment="1">
      <alignment horizontal="left"/>
    </xf>
    <xf numFmtId="4" fontId="21" fillId="0" borderId="14" xfId="0" applyNumberFormat="1" applyFont="1" applyBorder="1" applyAlignment="1">
      <alignment horizontal="left"/>
    </xf>
    <xf numFmtId="2" fontId="34" fillId="0" borderId="0" xfId="0" applyNumberFormat="1" applyFont="1" applyBorder="1" applyAlignment="1">
      <alignment/>
    </xf>
    <xf numFmtId="2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20" fillId="0" borderId="1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21" fillId="0" borderId="17" xfId="0" applyNumberFormat="1" applyFont="1" applyBorder="1" applyAlignment="1">
      <alignment/>
    </xf>
    <xf numFmtId="2" fontId="34" fillId="0" borderId="17" xfId="0" applyNumberFormat="1" applyFont="1" applyBorder="1" applyAlignment="1">
      <alignment/>
    </xf>
    <xf numFmtId="188" fontId="1" fillId="0" borderId="17" xfId="51" applyNumberFormat="1" applyBorder="1">
      <alignment/>
      <protection/>
    </xf>
    <xf numFmtId="10" fontId="1" fillId="0" borderId="17" xfId="51" applyNumberFormat="1" applyBorder="1">
      <alignment/>
      <protection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88" fontId="21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4" fontId="21" fillId="0" borderId="16" xfId="0" applyNumberFormat="1" applyFont="1" applyBorder="1" applyAlignment="1">
      <alignment horizontal="left"/>
    </xf>
    <xf numFmtId="4" fontId="21" fillId="0" borderId="21" xfId="0" applyNumberFormat="1" applyFont="1" applyBorder="1" applyAlignment="1">
      <alignment horizontal="left"/>
    </xf>
    <xf numFmtId="4" fontId="1" fillId="0" borderId="16" xfId="49" applyNumberFormat="1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3" fontId="2" fillId="0" borderId="0" xfId="50" applyNumberFormat="1" applyFont="1" applyFill="1" applyBorder="1" applyAlignment="1">
      <alignment horizontal="center"/>
      <protection/>
    </xf>
    <xf numFmtId="3" fontId="2" fillId="0" borderId="16" xfId="50" applyNumberFormat="1" applyFont="1" applyFill="1" applyBorder="1" applyAlignment="1">
      <alignment horizontal="center"/>
      <protection/>
    </xf>
    <xf numFmtId="3" fontId="2" fillId="0" borderId="11" xfId="50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23" xfId="0" applyNumberFormat="1" applyBorder="1" applyAlignment="1">
      <alignment/>
    </xf>
    <xf numFmtId="0" fontId="9" fillId="0" borderId="14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174" fontId="28" fillId="0" borderId="13" xfId="66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2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2" fillId="0" borderId="17" xfId="49" applyFont="1" applyBorder="1" applyAlignment="1">
      <alignment horizontal="center" vertical="center"/>
      <protection/>
    </xf>
    <xf numFmtId="0" fontId="10" fillId="0" borderId="20" xfId="49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4" fillId="0" borderId="13" xfId="49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1" borderId="20" xfId="49" applyFont="1" applyFill="1" applyBorder="1" applyAlignment="1">
      <alignment horizontal="center" vertical="center"/>
      <protection/>
    </xf>
    <xf numFmtId="0" fontId="1" fillId="1" borderId="19" xfId="49" applyFont="1" applyFill="1" applyBorder="1" applyAlignment="1">
      <alignment horizontal="center" vertical="center"/>
      <protection/>
    </xf>
    <xf numFmtId="0" fontId="4" fillId="1" borderId="20" xfId="49" applyFont="1" applyFill="1" applyBorder="1" applyAlignment="1">
      <alignment horizontal="center" vertical="center"/>
      <protection/>
    </xf>
    <xf numFmtId="0" fontId="4" fillId="1" borderId="18" xfId="49" applyFont="1" applyFill="1" applyBorder="1" applyAlignment="1">
      <alignment horizontal="center" vertical="center"/>
      <protection/>
    </xf>
    <xf numFmtId="0" fontId="4" fillId="1" borderId="19" xfId="49" applyFont="1" applyFill="1" applyBorder="1" applyAlignment="1">
      <alignment horizontal="center" vertical="center"/>
      <protection/>
    </xf>
    <xf numFmtId="0" fontId="1" fillId="1" borderId="20" xfId="49" applyFill="1" applyBorder="1" applyAlignment="1">
      <alignment horizontal="center" vertical="center"/>
      <protection/>
    </xf>
    <xf numFmtId="0" fontId="1" fillId="1" borderId="18" xfId="49" applyFill="1" applyBorder="1" applyAlignment="1">
      <alignment horizontal="center" vertical="center"/>
      <protection/>
    </xf>
    <xf numFmtId="0" fontId="1" fillId="1" borderId="19" xfId="49" applyFill="1" applyBorder="1" applyAlignment="1">
      <alignment horizontal="center" vertical="center"/>
      <protection/>
    </xf>
    <xf numFmtId="0" fontId="1" fillId="0" borderId="20" xfId="49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0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15" xfId="49" applyFont="1" applyFill="1" applyBorder="1" applyAlignment="1">
      <alignment horizontal="center" vertical="center"/>
      <protection/>
    </xf>
    <xf numFmtId="0" fontId="6" fillId="0" borderId="16" xfId="49" applyFont="1" applyFill="1" applyBorder="1" applyAlignment="1">
      <alignment horizontal="center" vertical="center"/>
      <protection/>
    </xf>
    <xf numFmtId="0" fontId="6" fillId="0" borderId="21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1" fillId="0" borderId="0" xfId="49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9" applyAlignment="1">
      <alignment horizontal="center"/>
      <protection/>
    </xf>
    <xf numFmtId="0" fontId="1" fillId="0" borderId="18" xfId="49" applyBorder="1" applyAlignment="1">
      <alignment/>
      <protection/>
    </xf>
    <xf numFmtId="0" fontId="1" fillId="0" borderId="19" xfId="49" applyBorder="1" applyAlignment="1">
      <alignment/>
      <protection/>
    </xf>
    <xf numFmtId="0" fontId="2" fillId="1" borderId="13" xfId="49" applyFont="1" applyFill="1" applyBorder="1" applyAlignment="1">
      <alignment horizontal="center"/>
      <protection/>
    </xf>
    <xf numFmtId="0" fontId="2" fillId="1" borderId="0" xfId="49" applyFont="1" applyFill="1" applyBorder="1" applyAlignment="1">
      <alignment horizontal="center"/>
      <protection/>
    </xf>
    <xf numFmtId="0" fontId="2" fillId="1" borderId="14" xfId="49" applyFont="1" applyFill="1" applyBorder="1" applyAlignment="1">
      <alignment horizontal="center"/>
      <protection/>
    </xf>
    <xf numFmtId="0" fontId="1" fillId="0" borderId="18" xfId="49" applyFont="1" applyBorder="1" applyAlignment="1">
      <alignment/>
      <protection/>
    </xf>
    <xf numFmtId="0" fontId="1" fillId="0" borderId="19" xfId="49" applyFont="1" applyBorder="1" applyAlignment="1">
      <alignment/>
      <protection/>
    </xf>
    <xf numFmtId="0" fontId="4" fillId="0" borderId="13" xfId="49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4" fillId="0" borderId="13" xfId="49" applyFont="1" applyBorder="1" applyAlignment="1">
      <alignment/>
      <protection/>
    </xf>
    <xf numFmtId="0" fontId="0" fillId="0" borderId="14" xfId="0" applyBorder="1" applyAlignment="1">
      <alignment/>
    </xf>
    <xf numFmtId="0" fontId="1" fillId="0" borderId="13" xfId="49" applyFont="1" applyBorder="1" applyAlignment="1">
      <alignment/>
      <protection/>
    </xf>
    <xf numFmtId="0" fontId="4" fillId="0" borderId="13" xfId="49" applyFont="1" applyBorder="1" applyAlignment="1">
      <alignment/>
      <protection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8" fillId="0" borderId="10" xfId="49" applyFont="1" applyBorder="1" applyAlignment="1">
      <alignment/>
      <protection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1" fillId="0" borderId="10" xfId="49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3" xfId="49" applyFont="1" applyBorder="1" applyAlignment="1">
      <alignment/>
      <protection/>
    </xf>
    <xf numFmtId="0" fontId="15" fillId="0" borderId="0" xfId="0" applyFont="1" applyBorder="1" applyAlignment="1">
      <alignment/>
    </xf>
    <xf numFmtId="0" fontId="1" fillId="0" borderId="0" xfId="49" applyBorder="1" applyAlignment="1">
      <alignment/>
      <protection/>
    </xf>
    <xf numFmtId="4" fontId="1" fillId="0" borderId="0" xfId="49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33" fillId="0" borderId="0" xfId="49" applyNumberFormat="1" applyFont="1" applyBorder="1" applyAlignment="1">
      <alignment horizontal="left"/>
      <protection/>
    </xf>
    <xf numFmtId="4" fontId="21" fillId="0" borderId="0" xfId="0" applyNumberFormat="1" applyFont="1" applyBorder="1" applyAlignment="1">
      <alignment horizontal="left"/>
    </xf>
    <xf numFmtId="4" fontId="21" fillId="0" borderId="14" xfId="0" applyNumberFormat="1" applyFont="1" applyBorder="1" applyAlignment="1">
      <alignment horizontal="left"/>
    </xf>
    <xf numFmtId="0" fontId="4" fillId="0" borderId="13" xfId="49" applyFont="1" applyBorder="1" applyAlignment="1">
      <alignment horizontal="left"/>
      <protection/>
    </xf>
    <xf numFmtId="0" fontId="4" fillId="0" borderId="0" xfId="49" applyFont="1" applyBorder="1" applyAlignment="1">
      <alignment horizontal="left"/>
      <protection/>
    </xf>
    <xf numFmtId="0" fontId="4" fillId="0" borderId="14" xfId="49" applyFont="1" applyBorder="1" applyAlignment="1">
      <alignment horizontal="left"/>
      <protection/>
    </xf>
    <xf numFmtId="0" fontId="4" fillId="0" borderId="15" xfId="49" applyFont="1" applyBorder="1" applyAlignment="1">
      <alignment horizontal="left" wrapText="1"/>
      <protection/>
    </xf>
    <xf numFmtId="0" fontId="4" fillId="0" borderId="16" xfId="49" applyFont="1" applyBorder="1" applyAlignment="1">
      <alignment horizontal="left" wrapText="1"/>
      <protection/>
    </xf>
    <xf numFmtId="0" fontId="4" fillId="0" borderId="21" xfId="49" applyFont="1" applyBorder="1" applyAlignment="1">
      <alignment horizontal="left" wrapText="1"/>
      <protection/>
    </xf>
    <xf numFmtId="0" fontId="0" fillId="0" borderId="0" xfId="0" applyAlignment="1">
      <alignment/>
    </xf>
    <xf numFmtId="0" fontId="1" fillId="0" borderId="0" xfId="49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0" xfId="49" applyFont="1" applyBorder="1" applyAlignment="1">
      <alignment horizontal="left"/>
      <protection/>
    </xf>
    <xf numFmtId="0" fontId="1" fillId="0" borderId="11" xfId="49" applyFont="1" applyBorder="1" applyAlignment="1">
      <alignment horizontal="left"/>
      <protection/>
    </xf>
    <xf numFmtId="0" fontId="1" fillId="0" borderId="12" xfId="49" applyFont="1" applyBorder="1" applyAlignment="1">
      <alignment horizontal="left"/>
      <protection/>
    </xf>
    <xf numFmtId="0" fontId="4" fillId="0" borderId="0" xfId="49" applyFont="1" applyBorder="1" applyAlignment="1">
      <alignment/>
      <protection/>
    </xf>
    <xf numFmtId="0" fontId="1" fillId="0" borderId="13" xfId="49" applyBorder="1" applyAlignment="1">
      <alignment/>
      <protection/>
    </xf>
    <xf numFmtId="0" fontId="1" fillId="0" borderId="13" xfId="49" applyBorder="1" applyAlignment="1">
      <alignment horizontal="center"/>
      <protection/>
    </xf>
    <xf numFmtId="0" fontId="1" fillId="0" borderId="0" xfId="49" applyBorder="1" applyAlignment="1">
      <alignment horizontal="center"/>
      <protection/>
    </xf>
    <xf numFmtId="0" fontId="1" fillId="0" borderId="16" xfId="49" applyBorder="1" applyAlignment="1">
      <alignment horizontal="center"/>
      <protection/>
    </xf>
    <xf numFmtId="0" fontId="1" fillId="0" borderId="21" xfId="49" applyBorder="1" applyAlignment="1">
      <alignment horizontal="center"/>
      <protection/>
    </xf>
    <xf numFmtId="0" fontId="2" fillId="0" borderId="18" xfId="49" applyFont="1" applyBorder="1" applyAlignment="1">
      <alignment/>
      <protection/>
    </xf>
    <xf numFmtId="0" fontId="2" fillId="0" borderId="18" xfId="49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2" fillId="0" borderId="16" xfId="49" applyFont="1" applyBorder="1" applyAlignment="1">
      <alignment/>
      <protection/>
    </xf>
    <xf numFmtId="0" fontId="0" fillId="0" borderId="16" xfId="0" applyBorder="1" applyAlignment="1">
      <alignment/>
    </xf>
    <xf numFmtId="0" fontId="10" fillId="0" borderId="18" xfId="49" applyFont="1" applyBorder="1" applyAlignment="1">
      <alignment/>
      <protection/>
    </xf>
    <xf numFmtId="0" fontId="15" fillId="0" borderId="18" xfId="0" applyFont="1" applyBorder="1" applyAlignment="1">
      <alignment/>
    </xf>
    <xf numFmtId="0" fontId="9" fillId="0" borderId="17" xfId="49" applyFont="1" applyBorder="1" applyAlignment="1">
      <alignment horizontal="center" vertical="center" textRotation="90"/>
      <protection/>
    </xf>
    <xf numFmtId="0" fontId="2" fillId="0" borderId="18" xfId="49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6" fillId="1" borderId="20" xfId="49" applyFont="1" applyFill="1" applyBorder="1" applyAlignment="1">
      <alignment vertical="center"/>
      <protection/>
    </xf>
    <xf numFmtId="0" fontId="9" fillId="0" borderId="24" xfId="49" applyFont="1" applyBorder="1" applyAlignment="1">
      <alignment horizontal="center" vertical="center" textRotation="90"/>
      <protection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49" fontId="0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9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6" fillId="1" borderId="20" xfId="50" applyFont="1" applyFill="1" applyBorder="1" applyAlignment="1">
      <alignment vertical="center"/>
      <protection/>
    </xf>
    <xf numFmtId="49" fontId="16" fillId="0" borderId="17" xfId="0" applyNumberFormat="1" applyFont="1" applyBorder="1" applyAlignment="1">
      <alignment horizontal="center" vertical="center" textRotation="90" wrapText="1"/>
    </xf>
    <xf numFmtId="49" fontId="0" fillId="0" borderId="22" xfId="0" applyNumberFormat="1" applyBorder="1" applyAlignment="1">
      <alignment horizontal="center" vertical="center" textRotation="90" wrapText="1"/>
    </xf>
    <xf numFmtId="49" fontId="0" fillId="0" borderId="23" xfId="0" applyNumberFormat="1" applyBorder="1" applyAlignment="1">
      <alignment horizontal="center" vertical="center" textRotation="90" wrapText="1"/>
    </xf>
    <xf numFmtId="49" fontId="0" fillId="0" borderId="24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7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6" fillId="0" borderId="17" xfId="0" applyFont="1" applyBorder="1" applyAlignment="1">
      <alignment/>
    </xf>
    <xf numFmtId="0" fontId="1" fillId="0" borderId="0" xfId="50" applyFont="1" applyBorder="1" applyAlignment="1">
      <alignment/>
      <protection/>
    </xf>
    <xf numFmtId="49" fontId="0" fillId="0" borderId="20" xfId="0" applyNumberFormat="1" applyBorder="1" applyAlignment="1">
      <alignment horizontal="left" wrapText="1"/>
    </xf>
    <xf numFmtId="0" fontId="0" fillId="0" borderId="19" xfId="0" applyBorder="1" applyAlignment="1">
      <alignment/>
    </xf>
    <xf numFmtId="0" fontId="16" fillId="0" borderId="2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 vertical="center" textRotation="90" wrapText="1"/>
    </xf>
    <xf numFmtId="0" fontId="20" fillId="0" borderId="13" xfId="0" applyFont="1" applyBorder="1" applyAlignment="1">
      <alignment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28" fillId="0" borderId="0" xfId="0" applyFont="1" applyAlignment="1">
      <alignment horizontal="center"/>
    </xf>
    <xf numFmtId="2" fontId="20" fillId="0" borderId="0" xfId="0" applyNumberFormat="1" applyFont="1" applyBorder="1" applyAlignment="1">
      <alignment horizontal="right"/>
    </xf>
    <xf numFmtId="0" fontId="27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textRotation="90" wrapText="1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180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1" xfId="0" applyBorder="1" applyAlignment="1">
      <alignment vertical="top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 shrinkToFi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QTESN1OR" xfId="49"/>
    <cellStyle name="Normale_QTESN4OR" xfId="50"/>
    <cellStyle name="Normale_QTESN6OR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955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953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Normal="115" zoomScaleSheetLayoutView="100" zoomScalePageLayoutView="0" workbookViewId="0" topLeftCell="A34">
      <selection activeCell="C27" sqref="C27"/>
    </sheetView>
  </sheetViews>
  <sheetFormatPr defaultColWidth="9.140625" defaultRowHeight="12.75"/>
  <cols>
    <col min="1" max="1" width="9.7109375" style="4" customWidth="1"/>
    <col min="2" max="2" width="14.140625" style="4" customWidth="1"/>
    <col min="3" max="3" width="10.7109375" style="4" customWidth="1"/>
    <col min="4" max="4" width="5.7109375" style="4" customWidth="1"/>
    <col min="5" max="5" width="7.140625" style="4" customWidth="1"/>
    <col min="6" max="10" width="3.421875" style="4" customWidth="1"/>
    <col min="11" max="11" width="4.421875" style="4" bestFit="1" customWidth="1"/>
    <col min="12" max="15" width="3.421875" style="4" customWidth="1"/>
    <col min="16" max="16" width="3.7109375" style="4" customWidth="1"/>
    <col min="17" max="17" width="6.57421875" style="4" customWidth="1"/>
    <col min="18" max="18" width="3.421875" style="4" customWidth="1"/>
    <col min="19" max="19" width="4.421875" style="4" customWidth="1"/>
    <col min="20" max="21" width="3.421875" style="4" customWidth="1"/>
    <col min="22" max="16384" width="9.140625" style="4" customWidth="1"/>
  </cols>
  <sheetData>
    <row r="1" spans="1:21" ht="3.75" customHeight="1">
      <c r="A1" s="304" t="s">
        <v>24</v>
      </c>
      <c r="B1" s="305"/>
      <c r="C1" s="306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307"/>
      <c r="B2" s="308"/>
      <c r="C2" s="309"/>
      <c r="D2" s="324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1" ht="12" customHeight="1">
      <c r="A3" s="307"/>
      <c r="B3" s="308"/>
      <c r="C3" s="309"/>
      <c r="D3" s="32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1:21" ht="3.75" customHeight="1">
      <c r="A4" s="310"/>
      <c r="B4" s="311"/>
      <c r="C4" s="312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319" t="s">
        <v>149</v>
      </c>
      <c r="J9" s="320"/>
      <c r="K9" s="320"/>
      <c r="L9" s="320"/>
      <c r="M9" s="320"/>
      <c r="N9" s="320"/>
      <c r="O9" s="320"/>
      <c r="U9" s="13"/>
    </row>
    <row r="10" spans="1:21" ht="12.75">
      <c r="A10" s="11"/>
      <c r="B10" s="12"/>
      <c r="C10" s="13"/>
      <c r="I10" s="319" t="s">
        <v>211</v>
      </c>
      <c r="J10" s="321"/>
      <c r="K10" s="321"/>
      <c r="L10" s="321"/>
      <c r="M10" s="321"/>
      <c r="N10" s="321"/>
      <c r="O10" s="321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49"/>
      <c r="E13" s="50"/>
      <c r="F13" s="51"/>
      <c r="G13" s="316" t="s">
        <v>3</v>
      </c>
      <c r="H13" s="317"/>
      <c r="I13" s="316" t="s">
        <v>27</v>
      </c>
      <c r="J13" s="318"/>
      <c r="K13" s="317"/>
      <c r="L13" s="316" t="s">
        <v>29</v>
      </c>
      <c r="M13" s="318"/>
      <c r="N13" s="318"/>
      <c r="O13" s="317"/>
      <c r="P13" s="52" t="s">
        <v>4</v>
      </c>
      <c r="Q13" s="316" t="s">
        <v>28</v>
      </c>
      <c r="R13" s="318"/>
      <c r="S13" s="318"/>
      <c r="T13" s="317"/>
      <c r="U13" s="52" t="s">
        <v>5</v>
      </c>
    </row>
    <row r="14" spans="1:21" ht="21.75" customHeight="1">
      <c r="A14" s="18"/>
      <c r="B14" s="19"/>
      <c r="C14" s="19"/>
      <c r="D14" s="111" t="s">
        <v>26</v>
      </c>
      <c r="E14" s="20" t="s">
        <v>87</v>
      </c>
      <c r="F14" s="20" t="s">
        <v>212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</row>
    <row r="15" ht="4.5" customHeight="1">
      <c r="U15" s="13"/>
    </row>
    <row r="16" spans="1:21" ht="25.5" customHeight="1">
      <c r="A16" s="313" t="s">
        <v>25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5"/>
    </row>
    <row r="17" spans="1:21" ht="21.75" customHeight="1">
      <c r="A17" s="293" t="s">
        <v>6</v>
      </c>
      <c r="B17" s="294"/>
      <c r="C17" s="141" t="s">
        <v>7</v>
      </c>
      <c r="D17" s="298" t="s">
        <v>8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295" t="s">
        <v>9</v>
      </c>
      <c r="Q17" s="296"/>
      <c r="R17" s="296"/>
      <c r="S17" s="296"/>
      <c r="T17" s="296"/>
      <c r="U17" s="297"/>
    </row>
    <row r="18" spans="1:21" ht="21.75" customHeight="1">
      <c r="A18" s="289" t="s">
        <v>150</v>
      </c>
      <c r="B18" s="290"/>
      <c r="C18" s="24" t="s">
        <v>0</v>
      </c>
      <c r="D18" s="301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3"/>
      <c r="P18" s="301"/>
      <c r="Q18" s="302"/>
      <c r="R18" s="302"/>
      <c r="S18" s="302"/>
      <c r="T18" s="302"/>
      <c r="U18" s="303"/>
    </row>
    <row r="19" spans="1:21" ht="21.75" customHeight="1">
      <c r="A19" s="289" t="s">
        <v>151</v>
      </c>
      <c r="B19" s="290"/>
      <c r="C19" s="25" t="s">
        <v>0</v>
      </c>
      <c r="D19" s="30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3"/>
      <c r="P19" s="301"/>
      <c r="Q19" s="302"/>
      <c r="R19" s="302"/>
      <c r="S19" s="302"/>
      <c r="T19" s="302"/>
      <c r="U19" s="303"/>
    </row>
    <row r="20" spans="1:21" ht="21.75" customHeight="1">
      <c r="A20" s="289" t="s">
        <v>152</v>
      </c>
      <c r="B20" s="290"/>
      <c r="C20" s="112"/>
      <c r="D20" s="301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  <c r="P20" s="301"/>
      <c r="Q20" s="302"/>
      <c r="R20" s="302"/>
      <c r="S20" s="302"/>
      <c r="T20" s="302"/>
      <c r="U20" s="303"/>
    </row>
    <row r="21" ht="4.5" customHeight="1"/>
    <row r="22" spans="1:21" ht="28.5" customHeight="1">
      <c r="A22" s="53" t="s">
        <v>153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1.75" customHeight="1">
      <c r="A23" s="30" t="s">
        <v>10</v>
      </c>
      <c r="C23" s="31" t="s">
        <v>131</v>
      </c>
      <c r="D23" s="26" t="s">
        <v>11</v>
      </c>
      <c r="H23" s="327"/>
      <c r="I23" s="328"/>
      <c r="J23" s="32" t="s">
        <v>12</v>
      </c>
      <c r="N23" s="327"/>
      <c r="O23" s="327"/>
      <c r="P23" s="327"/>
      <c r="Q23" s="327"/>
      <c r="R23" s="327"/>
      <c r="S23" s="327"/>
      <c r="T23" s="327"/>
      <c r="U23" s="328"/>
    </row>
    <row r="24" spans="1:21" ht="21.75" customHeight="1">
      <c r="A24" s="26" t="s">
        <v>13</v>
      </c>
      <c r="B24" s="33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8"/>
    </row>
    <row r="25" spans="1:21" ht="21.75" customHeight="1">
      <c r="A25" s="26" t="s">
        <v>14</v>
      </c>
      <c r="B25" s="33"/>
      <c r="C25" s="22"/>
      <c r="D25" s="22"/>
      <c r="E25" s="322" t="s">
        <v>0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3"/>
    </row>
    <row r="26" spans="1:21" ht="21.75" customHeight="1">
      <c r="A26" s="337" t="s">
        <v>213</v>
      </c>
      <c r="B26" s="338"/>
      <c r="C26" s="339"/>
      <c r="D26" s="340" t="s">
        <v>150</v>
      </c>
      <c r="E26" s="341"/>
      <c r="F26" s="341"/>
      <c r="G26" s="341"/>
      <c r="H26" s="341"/>
      <c r="I26" s="342"/>
      <c r="J26" s="340" t="s">
        <v>151</v>
      </c>
      <c r="K26" s="341"/>
      <c r="L26" s="341"/>
      <c r="M26" s="341"/>
      <c r="N26" s="341"/>
      <c r="O26" s="342"/>
      <c r="P26" s="340" t="s">
        <v>152</v>
      </c>
      <c r="Q26" s="341"/>
      <c r="R26" s="341"/>
      <c r="S26" s="341"/>
      <c r="T26" s="341"/>
      <c r="U26" s="342"/>
    </row>
    <row r="27" spans="1:21" ht="21.75" customHeight="1">
      <c r="A27" s="291" t="s">
        <v>215</v>
      </c>
      <c r="B27" s="292"/>
      <c r="C27" s="140" t="s">
        <v>217</v>
      </c>
      <c r="D27" s="134"/>
      <c r="E27" s="139"/>
      <c r="F27" s="139"/>
      <c r="G27" s="139"/>
      <c r="H27" s="139"/>
      <c r="I27" s="132"/>
      <c r="J27" s="134"/>
      <c r="K27" s="139"/>
      <c r="L27" s="139"/>
      <c r="M27" s="139"/>
      <c r="N27" s="139"/>
      <c r="O27" s="132"/>
      <c r="P27" s="134"/>
      <c r="Q27" s="139"/>
      <c r="R27" s="139"/>
      <c r="S27" s="139"/>
      <c r="T27" s="139"/>
      <c r="U27" s="132"/>
    </row>
    <row r="28" spans="1:23" ht="21.75" customHeight="1">
      <c r="A28" s="291" t="s">
        <v>214</v>
      </c>
      <c r="B28" s="292"/>
      <c r="C28" s="140" t="s">
        <v>217</v>
      </c>
      <c r="D28" s="134"/>
      <c r="E28" s="139"/>
      <c r="F28" s="139"/>
      <c r="G28" s="139"/>
      <c r="H28" s="139"/>
      <c r="I28" s="132"/>
      <c r="J28" s="134"/>
      <c r="K28" s="139"/>
      <c r="L28" s="139"/>
      <c r="M28" s="139"/>
      <c r="N28" s="139"/>
      <c r="O28" s="132"/>
      <c r="P28" s="134"/>
      <c r="Q28" s="139"/>
      <c r="R28" s="139"/>
      <c r="S28" s="139"/>
      <c r="T28" s="139"/>
      <c r="U28" s="132"/>
      <c r="W28" s="232"/>
    </row>
    <row r="29" spans="1:21" ht="21.75" customHeight="1">
      <c r="A29" s="329" t="s">
        <v>216</v>
      </c>
      <c r="B29" s="330"/>
      <c r="C29" s="140" t="s">
        <v>217</v>
      </c>
      <c r="D29" s="134"/>
      <c r="E29" s="139"/>
      <c r="F29" s="139"/>
      <c r="G29" s="139"/>
      <c r="H29" s="139"/>
      <c r="I29" s="132"/>
      <c r="J29" s="134"/>
      <c r="K29" s="139"/>
      <c r="L29" s="139"/>
      <c r="M29" s="139"/>
      <c r="N29" s="139"/>
      <c r="O29" s="132"/>
      <c r="P29" s="134"/>
      <c r="Q29" s="139"/>
      <c r="R29" s="139"/>
      <c r="S29" s="139"/>
      <c r="T29" s="139"/>
      <c r="U29" s="132"/>
    </row>
    <row r="30" spans="1:21" ht="12.75" customHeight="1">
      <c r="A30" s="331"/>
      <c r="B30" s="292"/>
      <c r="C30" s="332"/>
      <c r="D30" s="333"/>
      <c r="E30" s="292"/>
      <c r="F30" s="292"/>
      <c r="G30" s="292"/>
      <c r="H30" s="292"/>
      <c r="I30" s="332"/>
      <c r="J30" s="333"/>
      <c r="K30" s="292"/>
      <c r="L30" s="292"/>
      <c r="M30" s="292"/>
      <c r="N30" s="292"/>
      <c r="O30" s="332"/>
      <c r="P30" s="333"/>
      <c r="Q30" s="292"/>
      <c r="R30" s="292"/>
      <c r="S30" s="292"/>
      <c r="T30" s="292"/>
      <c r="U30" s="332"/>
    </row>
    <row r="31" spans="1:21" ht="12.75">
      <c r="A31" s="334" t="s">
        <v>218</v>
      </c>
      <c r="B31" s="335"/>
      <c r="C31" s="336"/>
      <c r="D31" s="133"/>
      <c r="E31" s="359">
        <v>1900</v>
      </c>
      <c r="F31" s="360"/>
      <c r="G31" s="360"/>
      <c r="H31" s="360"/>
      <c r="I31" s="361"/>
      <c r="J31" s="133"/>
      <c r="K31" s="359"/>
      <c r="L31" s="360"/>
      <c r="M31" s="360"/>
      <c r="N31" s="360"/>
      <c r="O31" s="361"/>
      <c r="P31" s="133"/>
      <c r="Q31" s="359"/>
      <c r="R31" s="360"/>
      <c r="S31" s="360"/>
      <c r="T31" s="360"/>
      <c r="U31" s="361"/>
    </row>
    <row r="32" spans="1:21" ht="12.75">
      <c r="A32" s="334" t="s">
        <v>219</v>
      </c>
      <c r="B32" s="335"/>
      <c r="C32" s="336"/>
      <c r="D32" s="142" t="s">
        <v>154</v>
      </c>
      <c r="E32" s="346">
        <v>0</v>
      </c>
      <c r="F32" s="347"/>
      <c r="G32" s="347"/>
      <c r="H32" s="347"/>
      <c r="I32" s="348"/>
      <c r="J32" s="142" t="s">
        <v>154</v>
      </c>
      <c r="K32" s="346">
        <v>0</v>
      </c>
      <c r="L32" s="347"/>
      <c r="M32" s="347"/>
      <c r="N32" s="347"/>
      <c r="O32" s="348"/>
      <c r="P32" s="142" t="s">
        <v>154</v>
      </c>
      <c r="Q32" s="346">
        <v>0</v>
      </c>
      <c r="R32" s="347"/>
      <c r="S32" s="347"/>
      <c r="T32" s="347"/>
      <c r="U32" s="348"/>
    </row>
    <row r="33" spans="1:21" ht="12.75">
      <c r="A33" s="334" t="s">
        <v>311</v>
      </c>
      <c r="B33" s="335"/>
      <c r="C33" s="336"/>
      <c r="D33" s="142" t="s">
        <v>154</v>
      </c>
      <c r="E33" s="346">
        <v>0</v>
      </c>
      <c r="F33" s="347"/>
      <c r="G33" s="347"/>
      <c r="H33" s="347"/>
      <c r="I33" s="348"/>
      <c r="J33" s="142" t="s">
        <v>154</v>
      </c>
      <c r="K33" s="346">
        <v>0</v>
      </c>
      <c r="L33" s="347"/>
      <c r="M33" s="347"/>
      <c r="N33" s="347"/>
      <c r="O33" s="348"/>
      <c r="P33" s="142" t="s">
        <v>154</v>
      </c>
      <c r="Q33" s="346">
        <v>0</v>
      </c>
      <c r="R33" s="347"/>
      <c r="S33" s="347"/>
      <c r="T33" s="347"/>
      <c r="U33" s="348"/>
    </row>
    <row r="34" spans="1:21" ht="12.75">
      <c r="A34" s="352" t="s">
        <v>312</v>
      </c>
      <c r="B34" s="353"/>
      <c r="C34" s="354"/>
      <c r="D34" s="142" t="s">
        <v>154</v>
      </c>
      <c r="E34" s="346">
        <v>0</v>
      </c>
      <c r="F34" s="347"/>
      <c r="G34" s="347"/>
      <c r="H34" s="347"/>
      <c r="I34" s="348"/>
      <c r="J34" s="142" t="s">
        <v>154</v>
      </c>
      <c r="K34" s="346">
        <v>0</v>
      </c>
      <c r="L34" s="347"/>
      <c r="M34" s="347"/>
      <c r="N34" s="347"/>
      <c r="O34" s="348"/>
      <c r="P34" s="142" t="s">
        <v>154</v>
      </c>
      <c r="Q34" s="346">
        <v>0</v>
      </c>
      <c r="R34" s="347"/>
      <c r="S34" s="347"/>
      <c r="T34" s="347"/>
      <c r="U34" s="348"/>
    </row>
    <row r="35" spans="1:21" ht="12.75">
      <c r="A35" s="334" t="s">
        <v>308</v>
      </c>
      <c r="B35" s="335"/>
      <c r="C35" s="336"/>
      <c r="D35" s="142" t="s">
        <v>154</v>
      </c>
      <c r="E35" s="346">
        <v>0</v>
      </c>
      <c r="F35" s="347"/>
      <c r="G35" s="347"/>
      <c r="H35" s="347"/>
      <c r="I35" s="348"/>
      <c r="J35" s="142" t="s">
        <v>154</v>
      </c>
      <c r="K35" s="346">
        <v>0</v>
      </c>
      <c r="L35" s="347"/>
      <c r="M35" s="347"/>
      <c r="N35" s="347"/>
      <c r="O35" s="348"/>
      <c r="P35" s="142" t="s">
        <v>154</v>
      </c>
      <c r="Q35" s="346">
        <v>0</v>
      </c>
      <c r="R35" s="347"/>
      <c r="S35" s="347"/>
      <c r="T35" s="347"/>
      <c r="U35" s="348"/>
    </row>
    <row r="36" spans="1:21" ht="12.75">
      <c r="A36" s="334" t="s">
        <v>313</v>
      </c>
      <c r="B36" s="335"/>
      <c r="C36" s="336"/>
      <c r="D36" s="142" t="s">
        <v>154</v>
      </c>
      <c r="E36" s="234">
        <f>SUM(E32:I35)</f>
        <v>0</v>
      </c>
      <c r="F36" s="235"/>
      <c r="G36" s="235"/>
      <c r="H36" s="235"/>
      <c r="I36" s="236"/>
      <c r="J36" s="142" t="s">
        <v>154</v>
      </c>
      <c r="K36" s="349">
        <f>SUM(K32:O35)</f>
        <v>0</v>
      </c>
      <c r="L36" s="350"/>
      <c r="M36" s="350"/>
      <c r="N36" s="350"/>
      <c r="O36" s="351"/>
      <c r="P36" s="142" t="s">
        <v>154</v>
      </c>
      <c r="Q36" s="349">
        <f>SUM(Q32:U35)</f>
        <v>0</v>
      </c>
      <c r="R36" s="350"/>
      <c r="S36" s="350"/>
      <c r="T36" s="350"/>
      <c r="U36" s="351"/>
    </row>
    <row r="37" spans="1:21" ht="12.75">
      <c r="A37" s="352" t="s">
        <v>314</v>
      </c>
      <c r="B37" s="353"/>
      <c r="C37" s="354"/>
      <c r="D37" s="142" t="s">
        <v>154</v>
      </c>
      <c r="E37" s="234">
        <f>E32+0.7*(E34+E35)</f>
        <v>0</v>
      </c>
      <c r="F37" s="235"/>
      <c r="G37" s="235"/>
      <c r="H37" s="235"/>
      <c r="I37" s="236"/>
      <c r="J37" s="142" t="s">
        <v>154</v>
      </c>
      <c r="K37" s="234">
        <f>K32+0.7*(K34+K35)</f>
        <v>0</v>
      </c>
      <c r="L37" s="235"/>
      <c r="M37" s="235"/>
      <c r="N37" s="235"/>
      <c r="O37" s="236"/>
      <c r="P37" s="142" t="s">
        <v>154</v>
      </c>
      <c r="Q37" s="234">
        <f>Q32+0.7*(Q34+Q35)</f>
        <v>0</v>
      </c>
      <c r="R37" s="235"/>
      <c r="S37" s="235"/>
      <c r="T37" s="235"/>
      <c r="U37" s="236"/>
    </row>
    <row r="38" spans="1:21" ht="23.25" customHeight="1">
      <c r="A38" s="355" t="s">
        <v>315</v>
      </c>
      <c r="B38" s="356"/>
      <c r="C38" s="357"/>
      <c r="D38" s="144" t="s">
        <v>154</v>
      </c>
      <c r="E38" s="254">
        <v>0</v>
      </c>
      <c r="F38" s="252"/>
      <c r="G38" s="252"/>
      <c r="H38" s="252"/>
      <c r="I38" s="253"/>
      <c r="J38" s="144" t="s">
        <v>154</v>
      </c>
      <c r="K38" s="254">
        <v>0</v>
      </c>
      <c r="L38" s="252"/>
      <c r="M38" s="252"/>
      <c r="N38" s="252"/>
      <c r="O38" s="253"/>
      <c r="P38" s="144" t="s">
        <v>154</v>
      </c>
      <c r="Q38" s="254">
        <v>0</v>
      </c>
      <c r="R38" s="252"/>
      <c r="S38" s="252"/>
      <c r="T38" s="252"/>
      <c r="U38" s="253"/>
    </row>
    <row r="39" ht="5.25" customHeight="1"/>
    <row r="40" spans="1:21" ht="28.5" customHeight="1">
      <c r="A40" s="53" t="s">
        <v>155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 ht="28.5" customHeight="1">
      <c r="A41" s="340" t="s">
        <v>156</v>
      </c>
      <c r="B41" s="341"/>
      <c r="C41" s="341"/>
      <c r="D41" s="341"/>
      <c r="E41" s="341"/>
      <c r="F41" s="342"/>
      <c r="G41" s="340" t="s">
        <v>157</v>
      </c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2"/>
    </row>
    <row r="42" spans="1:21" ht="12.75">
      <c r="A42" s="367"/>
      <c r="B42" s="368"/>
      <c r="C42" s="368"/>
      <c r="D42" s="12"/>
      <c r="E42" s="12"/>
      <c r="F42" s="12"/>
      <c r="G42" s="333" t="s">
        <v>158</v>
      </c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12"/>
      <c r="T42" s="136"/>
      <c r="U42" s="13"/>
    </row>
    <row r="43" spans="1:21" ht="12.75">
      <c r="A43" s="333" t="s">
        <v>165</v>
      </c>
      <c r="B43" s="358"/>
      <c r="C43" s="358"/>
      <c r="D43" s="12"/>
      <c r="E43" s="136"/>
      <c r="F43" s="12"/>
      <c r="G43" s="333" t="s">
        <v>159</v>
      </c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12"/>
      <c r="T43" s="136"/>
      <c r="U43" s="13"/>
    </row>
    <row r="44" spans="1:21" ht="12.75">
      <c r="A44" s="333" t="s">
        <v>165</v>
      </c>
      <c r="B44" s="358"/>
      <c r="C44" s="358"/>
      <c r="D44" s="12"/>
      <c r="E44" s="137"/>
      <c r="F44" s="12"/>
      <c r="G44" s="333" t="s">
        <v>160</v>
      </c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12"/>
      <c r="T44" s="136"/>
      <c r="U44" s="13"/>
    </row>
    <row r="45" spans="1:21" ht="12.75">
      <c r="A45" s="333" t="s">
        <v>165</v>
      </c>
      <c r="B45" s="358"/>
      <c r="C45" s="358"/>
      <c r="D45" s="12"/>
      <c r="E45" s="136"/>
      <c r="F45" s="12"/>
      <c r="G45" s="333" t="s">
        <v>161</v>
      </c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12"/>
      <c r="T45" s="136"/>
      <c r="U45" s="13"/>
    </row>
    <row r="46" spans="1:21" ht="12.75">
      <c r="A46" s="333" t="s">
        <v>165</v>
      </c>
      <c r="B46" s="358"/>
      <c r="C46" s="358"/>
      <c r="D46" s="12"/>
      <c r="E46" s="137"/>
      <c r="F46" s="12"/>
      <c r="G46" s="333" t="s">
        <v>162</v>
      </c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12"/>
      <c r="T46" s="136"/>
      <c r="U46" s="13"/>
    </row>
    <row r="47" spans="1:21" ht="12.75">
      <c r="A47" s="333" t="s">
        <v>165</v>
      </c>
      <c r="B47" s="358"/>
      <c r="C47" s="358"/>
      <c r="D47" s="12"/>
      <c r="E47" s="136"/>
      <c r="F47" s="12"/>
      <c r="G47" s="333" t="s">
        <v>220</v>
      </c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12"/>
      <c r="T47" s="136"/>
      <c r="U47" s="13"/>
    </row>
    <row r="48" spans="1:21" ht="12.75">
      <c r="A48" s="333" t="s">
        <v>165</v>
      </c>
      <c r="B48" s="358"/>
      <c r="C48" s="358"/>
      <c r="D48" s="12"/>
      <c r="E48" s="137"/>
      <c r="F48" s="12"/>
      <c r="G48" s="333" t="s">
        <v>221</v>
      </c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12"/>
      <c r="T48" s="136"/>
      <c r="U48" s="13"/>
    </row>
    <row r="49" spans="1:21" ht="12.75">
      <c r="A49" s="11"/>
      <c r="B49" s="12"/>
      <c r="C49" s="12"/>
      <c r="D49" s="19"/>
      <c r="E49" s="22"/>
      <c r="F49" s="34"/>
      <c r="G49" s="333" t="s">
        <v>163</v>
      </c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12"/>
      <c r="T49" s="288"/>
      <c r="U49" s="13"/>
    </row>
    <row r="50" spans="1:21" ht="12.75">
      <c r="A50" s="340" t="s">
        <v>166</v>
      </c>
      <c r="B50" s="341"/>
      <c r="C50" s="341"/>
      <c r="D50" s="341"/>
      <c r="E50" s="341"/>
      <c r="F50" s="342"/>
      <c r="G50" s="333" t="s">
        <v>222</v>
      </c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12"/>
      <c r="T50" s="136"/>
      <c r="U50" s="13"/>
    </row>
    <row r="51" spans="1:21" ht="12.75">
      <c r="A51" s="333" t="s">
        <v>165</v>
      </c>
      <c r="B51" s="358"/>
      <c r="C51" s="358"/>
      <c r="D51" s="12"/>
      <c r="E51" s="136"/>
      <c r="F51" s="13"/>
      <c r="G51" s="333" t="s">
        <v>164</v>
      </c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12"/>
      <c r="T51" s="136"/>
      <c r="U51" s="13"/>
    </row>
    <row r="52" spans="1:21" ht="12.75">
      <c r="A52" s="333" t="s">
        <v>165</v>
      </c>
      <c r="B52" s="358"/>
      <c r="C52" s="358"/>
      <c r="D52" s="12"/>
      <c r="E52" s="148"/>
      <c r="F52" s="13"/>
      <c r="G52" s="366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12"/>
      <c r="T52" s="9"/>
      <c r="U52" s="13"/>
    </row>
    <row r="53" spans="1:21" ht="12.75">
      <c r="A53" s="362" t="s">
        <v>223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4"/>
    </row>
    <row r="54" spans="1:21" ht="12.75">
      <c r="A54" s="343" t="s">
        <v>167</v>
      </c>
      <c r="B54" s="344"/>
      <c r="C54" s="344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13"/>
    </row>
    <row r="55" spans="1:21" ht="12.75">
      <c r="A55" s="343" t="s">
        <v>224</v>
      </c>
      <c r="B55" s="344"/>
      <c r="C55" s="344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13"/>
    </row>
    <row r="56" spans="1:21" ht="12.75">
      <c r="A56" s="11"/>
      <c r="B56" s="12"/>
      <c r="C56" s="12"/>
      <c r="D56" s="149" t="s">
        <v>225</v>
      </c>
      <c r="E56" s="135"/>
      <c r="F56" s="135"/>
      <c r="G56" s="135"/>
      <c r="H56" s="135"/>
      <c r="I56" s="135"/>
      <c r="J56" s="365" t="s">
        <v>27</v>
      </c>
      <c r="K56" s="292"/>
      <c r="L56" s="365"/>
      <c r="M56" s="292"/>
      <c r="N56" s="292"/>
      <c r="O56" s="292"/>
      <c r="P56" s="292"/>
      <c r="Q56" s="292"/>
      <c r="R56" s="292"/>
      <c r="S56" s="149" t="s">
        <v>168</v>
      </c>
      <c r="T56" s="345"/>
      <c r="U56" s="332"/>
    </row>
    <row r="57" spans="1:21" ht="12.75">
      <c r="A57" s="18"/>
      <c r="B57" s="19"/>
      <c r="C57" s="19"/>
      <c r="D57" s="147" t="s">
        <v>226</v>
      </c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70"/>
    </row>
    <row r="58" spans="1:21" ht="12.75">
      <c r="A58" s="362" t="s">
        <v>227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4"/>
    </row>
    <row r="59" spans="1:21" ht="12.75">
      <c r="A59" s="343" t="s">
        <v>167</v>
      </c>
      <c r="B59" s="344"/>
      <c r="C59" s="344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13"/>
    </row>
    <row r="60" spans="1:21" ht="12.75">
      <c r="A60" s="343" t="s">
        <v>224</v>
      </c>
      <c r="B60" s="344"/>
      <c r="C60" s="344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13"/>
    </row>
    <row r="61" spans="1:21" ht="12.75">
      <c r="A61" s="11"/>
      <c r="B61" s="12"/>
      <c r="C61" s="12"/>
      <c r="D61" s="149" t="s">
        <v>225</v>
      </c>
      <c r="E61" s="135"/>
      <c r="F61" s="135"/>
      <c r="G61" s="135"/>
      <c r="H61" s="135"/>
      <c r="I61" s="135"/>
      <c r="J61" s="365" t="s">
        <v>27</v>
      </c>
      <c r="K61" s="292"/>
      <c r="L61" s="365"/>
      <c r="M61" s="292"/>
      <c r="N61" s="292"/>
      <c r="O61" s="292"/>
      <c r="P61" s="292"/>
      <c r="Q61" s="292"/>
      <c r="R61" s="292"/>
      <c r="S61" s="149" t="s">
        <v>168</v>
      </c>
      <c r="T61" s="345"/>
      <c r="U61" s="332"/>
    </row>
    <row r="62" spans="1:21" ht="12.75">
      <c r="A62" s="18"/>
      <c r="B62" s="19"/>
      <c r="C62" s="19"/>
      <c r="D62" s="147" t="s">
        <v>226</v>
      </c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70"/>
    </row>
  </sheetData>
  <sheetProtection/>
  <mergeCells count="103">
    <mergeCell ref="J61:K61"/>
    <mergeCell ref="L61:R61"/>
    <mergeCell ref="T61:U61"/>
    <mergeCell ref="E62:U62"/>
    <mergeCell ref="A51:C51"/>
    <mergeCell ref="A52:C52"/>
    <mergeCell ref="E57:U57"/>
    <mergeCell ref="A53:U53"/>
    <mergeCell ref="A54:C54"/>
    <mergeCell ref="A55:C55"/>
    <mergeCell ref="A34:C34"/>
    <mergeCell ref="E34:I34"/>
    <mergeCell ref="K34:O34"/>
    <mergeCell ref="Q34:U34"/>
    <mergeCell ref="A42:C42"/>
    <mergeCell ref="K36:O36"/>
    <mergeCell ref="K35:O35"/>
    <mergeCell ref="E35:I35"/>
    <mergeCell ref="G43:R43"/>
    <mergeCell ref="A43:C43"/>
    <mergeCell ref="A45:C45"/>
    <mergeCell ref="G44:R44"/>
    <mergeCell ref="A46:C46"/>
    <mergeCell ref="G46:R46"/>
    <mergeCell ref="A58:U58"/>
    <mergeCell ref="G51:R51"/>
    <mergeCell ref="J56:K56"/>
    <mergeCell ref="L56:R56"/>
    <mergeCell ref="T56:U56"/>
    <mergeCell ref="G52:R52"/>
    <mergeCell ref="D55:T55"/>
    <mergeCell ref="D54:T54"/>
    <mergeCell ref="A48:C48"/>
    <mergeCell ref="A47:C47"/>
    <mergeCell ref="A41:F41"/>
    <mergeCell ref="G41:U41"/>
    <mergeCell ref="A44:C44"/>
    <mergeCell ref="A50:F50"/>
    <mergeCell ref="G45:R45"/>
    <mergeCell ref="G48:R48"/>
    <mergeCell ref="G47:R47"/>
    <mergeCell ref="G42:R42"/>
    <mergeCell ref="E31:I31"/>
    <mergeCell ref="E32:I32"/>
    <mergeCell ref="E33:I33"/>
    <mergeCell ref="Q31:U31"/>
    <mergeCell ref="Q32:U32"/>
    <mergeCell ref="Q33:U33"/>
    <mergeCell ref="K31:O31"/>
    <mergeCell ref="K32:O32"/>
    <mergeCell ref="K33:O33"/>
    <mergeCell ref="A60:C60"/>
    <mergeCell ref="D60:T60"/>
    <mergeCell ref="Q35:U35"/>
    <mergeCell ref="Q36:U36"/>
    <mergeCell ref="A37:C37"/>
    <mergeCell ref="A38:C38"/>
    <mergeCell ref="A59:C59"/>
    <mergeCell ref="D59:T59"/>
    <mergeCell ref="G50:R50"/>
    <mergeCell ref="G49:R49"/>
    <mergeCell ref="A33:C33"/>
    <mergeCell ref="A35:C35"/>
    <mergeCell ref="A36:C36"/>
    <mergeCell ref="E25:U25"/>
    <mergeCell ref="A26:C26"/>
    <mergeCell ref="D26:I26"/>
    <mergeCell ref="J26:O26"/>
    <mergeCell ref="P26:U26"/>
    <mergeCell ref="A31:C31"/>
    <mergeCell ref="A32:C32"/>
    <mergeCell ref="N23:U23"/>
    <mergeCell ref="H23:I23"/>
    <mergeCell ref="A29:B29"/>
    <mergeCell ref="A30:C30"/>
    <mergeCell ref="D30:I30"/>
    <mergeCell ref="J30:O30"/>
    <mergeCell ref="P30:U30"/>
    <mergeCell ref="C24:U24"/>
    <mergeCell ref="P20:U20"/>
    <mergeCell ref="D18:O18"/>
    <mergeCell ref="D19:O19"/>
    <mergeCell ref="D20:O20"/>
    <mergeCell ref="D2:U2"/>
    <mergeCell ref="D3:U3"/>
    <mergeCell ref="A1:C4"/>
    <mergeCell ref="A16:U16"/>
    <mergeCell ref="G13:H13"/>
    <mergeCell ref="I13:K13"/>
    <mergeCell ref="Q13:T13"/>
    <mergeCell ref="L13:O13"/>
    <mergeCell ref="I9:O9"/>
    <mergeCell ref="I10:O10"/>
    <mergeCell ref="A20:B20"/>
    <mergeCell ref="A27:B27"/>
    <mergeCell ref="A28:B28"/>
    <mergeCell ref="A17:B17"/>
    <mergeCell ref="P17:U17"/>
    <mergeCell ref="D17:O17"/>
    <mergeCell ref="A18:B18"/>
    <mergeCell ref="P18:U18"/>
    <mergeCell ref="A19:B19"/>
    <mergeCell ref="P19:U19"/>
  </mergeCells>
  <printOptions horizontalCentered="1"/>
  <pageMargins left="0" right="0" top="0.1968503937007874" bottom="0.1968503937007874" header="0.1968503937007874" footer="0.1968503937007874"/>
  <pageSetup horizontalDpi="600" verticalDpi="600" orientation="portrait" paperSize="9" scale="8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7">
      <selection activeCell="F20" sqref="F20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0.5625" style="0" customWidth="1"/>
    <col min="4" max="4" width="6.7109375" style="0" customWidth="1"/>
    <col min="5" max="5" width="55.7109375" style="0" customWidth="1"/>
    <col min="6" max="7" width="8.7109375" style="0" customWidth="1"/>
    <col min="8" max="8" width="8.57421875" style="0" customWidth="1"/>
    <col min="9" max="9" width="11.00390625" style="0" customWidth="1"/>
    <col min="10" max="10" width="3.8515625" style="0" customWidth="1"/>
    <col min="11" max="11" width="8.8515625" style="0" customWidth="1"/>
    <col min="12" max="12" width="2.8515625" style="0" customWidth="1"/>
    <col min="13" max="13" width="13.421875" style="0" customWidth="1"/>
    <col min="14" max="14" width="13.00390625" style="0" customWidth="1"/>
  </cols>
  <sheetData>
    <row r="1" spans="1:14" ht="18" customHeight="1">
      <c r="A1" s="407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3" spans="1:14" s="36" customFormat="1" ht="30" customHeight="1">
      <c r="A3" s="397" t="s">
        <v>297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</row>
    <row r="4" spans="1:12" s="36" customFormat="1" ht="12.75" customHeight="1">
      <c r="A4" s="37"/>
      <c r="B4" s="37"/>
      <c r="C4" s="38" t="s">
        <v>0</v>
      </c>
      <c r="D4" s="38"/>
      <c r="E4" s="37"/>
      <c r="F4" s="37"/>
      <c r="G4" s="37"/>
      <c r="H4" s="37"/>
      <c r="I4" s="37"/>
      <c r="J4" s="37"/>
      <c r="K4" s="37"/>
      <c r="L4" s="39"/>
    </row>
    <row r="5" spans="1:14" s="36" customFormat="1" ht="12.75" customHeight="1">
      <c r="A5" s="40"/>
      <c r="B5" s="41" t="s">
        <v>0</v>
      </c>
      <c r="C5" s="40"/>
      <c r="D5" s="40"/>
      <c r="E5" s="42" t="s">
        <v>0</v>
      </c>
      <c r="F5" s="42"/>
      <c r="G5" s="42" t="s">
        <v>0</v>
      </c>
      <c r="H5" s="42" t="s">
        <v>0</v>
      </c>
      <c r="J5" s="43"/>
      <c r="K5" s="42"/>
      <c r="L5" s="409"/>
      <c r="M5" s="358"/>
      <c r="N5" s="358"/>
    </row>
    <row r="6" spans="1:14" s="36" customFormat="1" ht="12.75" customHeight="1">
      <c r="A6" s="40"/>
      <c r="B6" s="41"/>
      <c r="C6" s="40"/>
      <c r="D6" s="40"/>
      <c r="E6" s="42"/>
      <c r="F6" s="42"/>
      <c r="G6" s="42"/>
      <c r="H6" s="42"/>
      <c r="J6" s="43"/>
      <c r="K6" s="43"/>
      <c r="L6" s="409"/>
      <c r="M6" s="358"/>
      <c r="N6" s="358"/>
    </row>
    <row r="7" spans="1:12" s="36" customFormat="1" ht="12.75" customHeight="1">
      <c r="A7" s="40"/>
      <c r="B7" s="41"/>
      <c r="C7" s="40"/>
      <c r="D7" s="40"/>
      <c r="E7" s="42"/>
      <c r="F7" s="42"/>
      <c r="G7" s="42"/>
      <c r="H7" s="42"/>
      <c r="J7" s="43"/>
      <c r="K7" s="43"/>
      <c r="L7" s="43"/>
    </row>
    <row r="8" spans="1:14" s="36" customFormat="1" ht="12.75" customHeight="1">
      <c r="A8" s="40"/>
      <c r="B8" s="41"/>
      <c r="C8" s="40"/>
      <c r="D8" s="40"/>
      <c r="E8" s="42"/>
      <c r="F8" s="42"/>
      <c r="G8" s="42"/>
      <c r="H8" s="42"/>
      <c r="J8" s="43"/>
      <c r="K8" s="43"/>
      <c r="L8" s="44"/>
      <c r="M8" s="45"/>
      <c r="N8" s="258"/>
    </row>
    <row r="9" spans="1:14" ht="12.75" customHeight="1">
      <c r="A9" s="398" t="s">
        <v>30</v>
      </c>
      <c r="B9" s="113">
        <v>1</v>
      </c>
      <c r="C9" s="408" t="s">
        <v>229</v>
      </c>
      <c r="D9" s="408"/>
      <c r="E9" s="408"/>
      <c r="F9" s="408"/>
      <c r="G9" s="408"/>
      <c r="H9" s="114" t="s">
        <v>130</v>
      </c>
      <c r="I9" s="115">
        <v>387.27</v>
      </c>
      <c r="J9" s="116" t="s">
        <v>31</v>
      </c>
      <c r="K9" s="117" t="s">
        <v>230</v>
      </c>
      <c r="L9" s="47" t="s">
        <v>22</v>
      </c>
      <c r="M9" s="45"/>
      <c r="N9" s="46"/>
    </row>
    <row r="10" spans="1:14" ht="21" customHeight="1">
      <c r="A10" s="398"/>
      <c r="B10" s="113">
        <v>2</v>
      </c>
      <c r="C10" s="280" t="s">
        <v>336</v>
      </c>
      <c r="D10" s="131"/>
      <c r="E10" s="131"/>
      <c r="F10" s="281" t="s">
        <v>338</v>
      </c>
      <c r="G10" s="281" t="s">
        <v>339</v>
      </c>
      <c r="H10" s="114"/>
      <c r="I10" s="115"/>
      <c r="J10" s="116"/>
      <c r="K10" s="117"/>
      <c r="L10" s="47"/>
      <c r="M10" s="45"/>
      <c r="N10" s="257"/>
    </row>
    <row r="11" spans="1:10" ht="24" customHeight="1">
      <c r="A11" s="398"/>
      <c r="B11" s="113" t="s">
        <v>132</v>
      </c>
      <c r="C11" s="399"/>
      <c r="D11" s="403" t="s">
        <v>133</v>
      </c>
      <c r="E11" s="390"/>
      <c r="F11" s="119">
        <v>0.2</v>
      </c>
      <c r="G11" s="119">
        <v>0.2</v>
      </c>
      <c r="H11" s="113" t="s">
        <v>130</v>
      </c>
      <c r="I11" s="128">
        <f>G11*I9</f>
        <v>77.45400000000001</v>
      </c>
      <c r="J11" s="116" t="s">
        <v>31</v>
      </c>
    </row>
    <row r="12" spans="1:10" ht="24" customHeight="1">
      <c r="A12" s="398"/>
      <c r="B12" s="113" t="s">
        <v>134</v>
      </c>
      <c r="C12" s="400"/>
      <c r="D12" s="392" t="s">
        <v>352</v>
      </c>
      <c r="E12" s="390"/>
      <c r="F12" s="119">
        <v>0.02</v>
      </c>
      <c r="G12" s="119">
        <v>0.02</v>
      </c>
      <c r="H12" s="113" t="s">
        <v>130</v>
      </c>
      <c r="I12" s="128">
        <f>G12*I9</f>
        <v>7.7454</v>
      </c>
      <c r="J12" s="116" t="s">
        <v>31</v>
      </c>
    </row>
    <row r="13" spans="1:10" ht="24" customHeight="1">
      <c r="A13" s="398"/>
      <c r="B13" s="113" t="s">
        <v>135</v>
      </c>
      <c r="C13" s="401"/>
      <c r="D13" s="403" t="s">
        <v>136</v>
      </c>
      <c r="E13" s="411"/>
      <c r="F13" s="119">
        <v>0.02</v>
      </c>
      <c r="G13" s="119">
        <v>0.02</v>
      </c>
      <c r="H13" s="113" t="s">
        <v>130</v>
      </c>
      <c r="I13" s="128">
        <f>G13*I9</f>
        <v>7.7454</v>
      </c>
      <c r="J13" s="116" t="s">
        <v>31</v>
      </c>
    </row>
    <row r="14" spans="1:10" ht="21" customHeight="1">
      <c r="A14" s="398"/>
      <c r="B14" s="113">
        <v>3</v>
      </c>
      <c r="C14" s="410" t="s">
        <v>337</v>
      </c>
      <c r="D14" s="380"/>
      <c r="E14" s="380"/>
      <c r="F14" s="380"/>
      <c r="G14" s="303"/>
      <c r="H14" s="113"/>
      <c r="I14" s="128"/>
      <c r="J14" s="116"/>
    </row>
    <row r="15" spans="1:10" ht="24" customHeight="1">
      <c r="A15" s="398"/>
      <c r="B15" s="113" t="s">
        <v>137</v>
      </c>
      <c r="C15" s="386"/>
      <c r="D15" s="392" t="s">
        <v>320</v>
      </c>
      <c r="E15" s="390"/>
      <c r="F15" s="119">
        <v>0.07</v>
      </c>
      <c r="G15" s="119">
        <v>0.07</v>
      </c>
      <c r="H15" s="113" t="s">
        <v>130</v>
      </c>
      <c r="I15" s="128">
        <f>G15*I9</f>
        <v>27.108900000000002</v>
      </c>
      <c r="J15" s="116" t="s">
        <v>31</v>
      </c>
    </row>
    <row r="16" spans="1:10" ht="24" customHeight="1">
      <c r="A16" s="398"/>
      <c r="B16" s="113" t="s">
        <v>231</v>
      </c>
      <c r="C16" s="387"/>
      <c r="D16" s="393" t="s">
        <v>358</v>
      </c>
      <c r="E16" s="303"/>
      <c r="F16" s="119">
        <v>0.05</v>
      </c>
      <c r="G16" s="119">
        <v>0.05</v>
      </c>
      <c r="H16" s="113" t="s">
        <v>130</v>
      </c>
      <c r="I16" s="128">
        <f>G16*I9</f>
        <v>19.363500000000002</v>
      </c>
      <c r="J16" s="116" t="s">
        <v>31</v>
      </c>
    </row>
    <row r="17" spans="1:10" ht="24" customHeight="1">
      <c r="A17" s="398"/>
      <c r="B17" s="113" t="s">
        <v>232</v>
      </c>
      <c r="C17" s="387"/>
      <c r="D17" s="389" t="s">
        <v>348</v>
      </c>
      <c r="E17" s="390"/>
      <c r="F17" s="119">
        <v>0.1</v>
      </c>
      <c r="G17" s="119">
        <v>0.1</v>
      </c>
      <c r="H17" s="113" t="s">
        <v>130</v>
      </c>
      <c r="I17" s="128">
        <f>G17*I9</f>
        <v>38.727000000000004</v>
      </c>
      <c r="J17" s="116" t="s">
        <v>31</v>
      </c>
    </row>
    <row r="18" spans="1:10" ht="24" customHeight="1">
      <c r="A18" s="398"/>
      <c r="B18" s="113" t="s">
        <v>233</v>
      </c>
      <c r="C18" s="387"/>
      <c r="D18" s="403" t="s">
        <v>234</v>
      </c>
      <c r="E18" s="390"/>
      <c r="F18" s="119">
        <v>0.1</v>
      </c>
      <c r="G18" s="119">
        <v>0.1</v>
      </c>
      <c r="H18" s="113" t="s">
        <v>130</v>
      </c>
      <c r="I18" s="128">
        <f>G18*I9</f>
        <v>38.727000000000004</v>
      </c>
      <c r="J18" s="116" t="s">
        <v>31</v>
      </c>
    </row>
    <row r="19" spans="1:10" ht="22.5" customHeight="1">
      <c r="A19" s="398"/>
      <c r="B19" s="402" t="s">
        <v>235</v>
      </c>
      <c r="C19" s="387"/>
      <c r="D19" s="406" t="s">
        <v>138</v>
      </c>
      <c r="E19" s="272" t="s">
        <v>349</v>
      </c>
      <c r="F19" s="119">
        <v>0.12</v>
      </c>
      <c r="G19" s="119">
        <v>0.12</v>
      </c>
      <c r="H19" s="113" t="s">
        <v>130</v>
      </c>
      <c r="I19" s="128">
        <f>G19*I9</f>
        <v>46.47239999999999</v>
      </c>
      <c r="J19" s="116" t="s">
        <v>31</v>
      </c>
    </row>
    <row r="20" spans="1:10" ht="22.5" customHeight="1">
      <c r="A20" s="398"/>
      <c r="B20" s="402"/>
      <c r="C20" s="387"/>
      <c r="D20" s="406"/>
      <c r="E20" s="272" t="s">
        <v>350</v>
      </c>
      <c r="F20" s="119">
        <v>0.1</v>
      </c>
      <c r="G20" s="119">
        <v>0.1</v>
      </c>
      <c r="H20" s="113" t="s">
        <v>130</v>
      </c>
      <c r="I20" s="120" t="s">
        <v>139</v>
      </c>
      <c r="J20" s="116" t="s">
        <v>31</v>
      </c>
    </row>
    <row r="21" spans="1:10" ht="22.5" customHeight="1">
      <c r="A21" s="398"/>
      <c r="B21" s="402"/>
      <c r="C21" s="387"/>
      <c r="D21" s="406"/>
      <c r="E21" s="273" t="s">
        <v>351</v>
      </c>
      <c r="F21" s="119">
        <v>0.07</v>
      </c>
      <c r="G21" s="119">
        <v>0.07</v>
      </c>
      <c r="H21" s="113" t="s">
        <v>130</v>
      </c>
      <c r="I21" s="120" t="s">
        <v>139</v>
      </c>
      <c r="J21" s="116" t="s">
        <v>32</v>
      </c>
    </row>
    <row r="22" spans="1:14" ht="22.5" customHeight="1">
      <c r="A22" s="398"/>
      <c r="B22" s="138" t="s">
        <v>236</v>
      </c>
      <c r="C22" s="388"/>
      <c r="D22" s="392" t="s">
        <v>340</v>
      </c>
      <c r="E22" s="390"/>
      <c r="F22" s="119">
        <v>0.05</v>
      </c>
      <c r="G22" s="119">
        <v>0.05</v>
      </c>
      <c r="H22" s="113" t="s">
        <v>130</v>
      </c>
      <c r="I22" s="128">
        <f>G22*I9</f>
        <v>19.363500000000002</v>
      </c>
      <c r="J22" s="116"/>
      <c r="M22" s="45"/>
      <c r="N22" s="258" t="s">
        <v>0</v>
      </c>
    </row>
    <row r="23" spans="1:14" ht="12.75">
      <c r="A23" s="398"/>
      <c r="B23" s="396" t="s">
        <v>341</v>
      </c>
      <c r="C23" s="396"/>
      <c r="D23" s="396"/>
      <c r="E23" s="396"/>
      <c r="F23" s="396"/>
      <c r="G23" s="396"/>
      <c r="H23" s="113" t="s">
        <v>130</v>
      </c>
      <c r="I23" s="129">
        <f>SUM(I9:I22)</f>
        <v>669.9771000000001</v>
      </c>
      <c r="K23" s="117" t="s">
        <v>237</v>
      </c>
      <c r="L23" s="47" t="s">
        <v>22</v>
      </c>
      <c r="M23" s="45"/>
      <c r="N23" s="46"/>
    </row>
    <row r="24" spans="2:14" ht="12.75" customHeight="1">
      <c r="B24" s="116"/>
      <c r="G24" s="121"/>
      <c r="H24" s="116"/>
      <c r="I24" s="122"/>
      <c r="M24" s="45"/>
      <c r="N24" s="259"/>
    </row>
    <row r="25" spans="1:9" ht="12.75">
      <c r="A25" s="398" t="s">
        <v>33</v>
      </c>
      <c r="B25" s="113">
        <v>4</v>
      </c>
      <c r="C25" s="403" t="s">
        <v>33</v>
      </c>
      <c r="D25" s="404"/>
      <c r="E25" s="404"/>
      <c r="F25" s="404"/>
      <c r="G25" s="405"/>
      <c r="H25" s="113"/>
      <c r="I25" s="123"/>
    </row>
    <row r="26" spans="1:10" ht="12.75">
      <c r="A26" s="398"/>
      <c r="B26" s="113" t="s">
        <v>140</v>
      </c>
      <c r="C26" s="383"/>
      <c r="D26" s="391" t="s">
        <v>343</v>
      </c>
      <c r="E26" s="303"/>
      <c r="F26" s="119">
        <v>0.14</v>
      </c>
      <c r="G26" s="119">
        <v>0.14</v>
      </c>
      <c r="H26" s="113" t="s">
        <v>130</v>
      </c>
      <c r="I26" s="130">
        <f>G26*I23</f>
        <v>93.79679400000002</v>
      </c>
      <c r="J26" s="116" t="s">
        <v>31</v>
      </c>
    </row>
    <row r="27" spans="1:10" ht="12.75">
      <c r="A27" s="398"/>
      <c r="B27" s="113" t="s">
        <v>142</v>
      </c>
      <c r="C27" s="384"/>
      <c r="D27" s="391" t="s">
        <v>238</v>
      </c>
      <c r="E27" s="303"/>
      <c r="F27" s="119">
        <v>0.04</v>
      </c>
      <c r="G27" s="119">
        <v>0.04</v>
      </c>
      <c r="H27" s="113" t="s">
        <v>130</v>
      </c>
      <c r="I27" s="130">
        <f>G27*I23</f>
        <v>26.799084000000004</v>
      </c>
      <c r="J27" s="116"/>
    </row>
    <row r="28" spans="1:10" ht="12.75" customHeight="1">
      <c r="A28" s="398"/>
      <c r="B28" s="113" t="s">
        <v>143</v>
      </c>
      <c r="C28" s="384"/>
      <c r="D28" s="394" t="s">
        <v>239</v>
      </c>
      <c r="E28" s="390"/>
      <c r="F28" s="119">
        <v>0.05</v>
      </c>
      <c r="G28" s="119">
        <v>0.05</v>
      </c>
      <c r="H28" s="113" t="s">
        <v>130</v>
      </c>
      <c r="I28" s="130">
        <f>G28*I23</f>
        <v>33.498855000000006</v>
      </c>
      <c r="J28" s="116" t="s">
        <v>31</v>
      </c>
    </row>
    <row r="29" spans="1:10" ht="12.75">
      <c r="A29" s="398"/>
      <c r="B29" s="113" t="s">
        <v>144</v>
      </c>
      <c r="C29" s="384"/>
      <c r="D29" s="391" t="s">
        <v>145</v>
      </c>
      <c r="E29" s="303"/>
      <c r="F29" s="119">
        <v>0.05</v>
      </c>
      <c r="G29" s="119">
        <v>0.05</v>
      </c>
      <c r="H29" s="113" t="s">
        <v>130</v>
      </c>
      <c r="I29" s="130">
        <f>G29*I23</f>
        <v>33.498855000000006</v>
      </c>
      <c r="J29" s="116" t="s">
        <v>31</v>
      </c>
    </row>
    <row r="30" spans="1:10" ht="12.75" customHeight="1">
      <c r="A30" s="398"/>
      <c r="B30" s="113" t="s">
        <v>146</v>
      </c>
      <c r="C30" s="384"/>
      <c r="D30" s="389" t="s">
        <v>344</v>
      </c>
      <c r="E30" s="395"/>
      <c r="F30" s="119">
        <v>0.03</v>
      </c>
      <c r="G30" s="119">
        <v>0.03</v>
      </c>
      <c r="H30" s="113" t="s">
        <v>130</v>
      </c>
      <c r="I30" s="130">
        <f>G30*I23</f>
        <v>20.099313000000002</v>
      </c>
      <c r="J30" s="116" t="s">
        <v>31</v>
      </c>
    </row>
    <row r="31" spans="1:10" ht="12.75" customHeight="1">
      <c r="A31" s="398"/>
      <c r="B31" s="113" t="s">
        <v>147</v>
      </c>
      <c r="C31" s="385"/>
      <c r="D31" s="394" t="s">
        <v>148</v>
      </c>
      <c r="E31" s="390"/>
      <c r="F31" s="119">
        <v>0.01</v>
      </c>
      <c r="G31" s="119">
        <v>0.01</v>
      </c>
      <c r="H31" s="113" t="s">
        <v>130</v>
      </c>
      <c r="I31" s="130">
        <f>G31*I23</f>
        <v>6.699771000000001</v>
      </c>
      <c r="J31" s="116" t="s">
        <v>32</v>
      </c>
    </row>
    <row r="32" spans="2:14" ht="12.75">
      <c r="B32" s="396" t="s">
        <v>342</v>
      </c>
      <c r="C32" s="396"/>
      <c r="D32" s="396"/>
      <c r="E32" s="396"/>
      <c r="F32" s="396"/>
      <c r="G32" s="396"/>
      <c r="H32" s="114" t="s">
        <v>130</v>
      </c>
      <c r="I32" s="129">
        <f>SUM(I23:I31)</f>
        <v>884.3697720000002</v>
      </c>
      <c r="K32" s="117" t="s">
        <v>240</v>
      </c>
      <c r="L32" s="47" t="s">
        <v>22</v>
      </c>
      <c r="M32" s="45"/>
      <c r="N32" s="46" t="s">
        <v>0</v>
      </c>
    </row>
    <row r="33" spans="13:14" ht="12.75">
      <c r="M33" s="45"/>
      <c r="N33" s="259"/>
    </row>
    <row r="34" spans="13:14" ht="12.75">
      <c r="M34" s="45"/>
      <c r="N34" s="257"/>
    </row>
  </sheetData>
  <sheetProtection/>
  <mergeCells count="30">
    <mergeCell ref="B32:G32"/>
    <mergeCell ref="B19:B21"/>
    <mergeCell ref="D19:D21"/>
    <mergeCell ref="D22:E22"/>
    <mergeCell ref="B23:G23"/>
    <mergeCell ref="A25:A31"/>
    <mergeCell ref="C25:G25"/>
    <mergeCell ref="C26:C31"/>
    <mergeCell ref="D26:E26"/>
    <mergeCell ref="D27:E27"/>
    <mergeCell ref="D28:E28"/>
    <mergeCell ref="D29:E29"/>
    <mergeCell ref="D30:E30"/>
    <mergeCell ref="D31:E31"/>
    <mergeCell ref="C14:G14"/>
    <mergeCell ref="C15:C22"/>
    <mergeCell ref="D15:E15"/>
    <mergeCell ref="D16:E16"/>
    <mergeCell ref="D17:E17"/>
    <mergeCell ref="D18:E18"/>
    <mergeCell ref="A1:N1"/>
    <mergeCell ref="A3:N3"/>
    <mergeCell ref="L5:N5"/>
    <mergeCell ref="L6:N6"/>
    <mergeCell ref="A9:A23"/>
    <mergeCell ref="C9:G9"/>
    <mergeCell ref="C11:C13"/>
    <mergeCell ref="D11:E11"/>
    <mergeCell ref="D12:E12"/>
    <mergeCell ref="D13:E13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8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53.57421875" style="0" customWidth="1"/>
    <col min="5" max="6" width="8.7109375" style="0" customWidth="1"/>
    <col min="7" max="7" width="7.28125" style="0" customWidth="1"/>
    <col min="8" max="8" width="9.8515625" style="0" customWidth="1"/>
    <col min="9" max="9" width="2.140625" style="0" bestFit="1" customWidth="1"/>
    <col min="10" max="10" width="9.00390625" style="0" customWidth="1"/>
    <col min="11" max="11" width="4.7109375" style="0" customWidth="1"/>
    <col min="12" max="12" width="11.7109375" style="0" customWidth="1"/>
    <col min="13" max="13" width="16.28125" style="0" customWidth="1"/>
  </cols>
  <sheetData>
    <row r="1" spans="1:13" ht="16.5" customHeight="1">
      <c r="A1" s="407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3" spans="1:13" s="36" customFormat="1" ht="30" customHeight="1">
      <c r="A3" s="397" t="s">
        <v>353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409" t="s">
        <v>23</v>
      </c>
      <c r="L5" s="358"/>
      <c r="M5" s="358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409" t="s">
        <v>228</v>
      </c>
      <c r="L6" s="358"/>
      <c r="M6" s="358"/>
    </row>
    <row r="7" spans="1:13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4"/>
      <c r="L7" s="45"/>
      <c r="M7" s="258"/>
    </row>
    <row r="8" spans="1:13" ht="12.75" customHeight="1">
      <c r="A8" s="398" t="s">
        <v>30</v>
      </c>
      <c r="B8" s="113">
        <v>1</v>
      </c>
      <c r="C8" s="408" t="s">
        <v>241</v>
      </c>
      <c r="D8" s="408"/>
      <c r="E8" s="408"/>
      <c r="F8" s="408"/>
      <c r="G8" s="114" t="s">
        <v>130</v>
      </c>
      <c r="H8" s="115">
        <v>226.27</v>
      </c>
      <c r="I8" s="116" t="s">
        <v>31</v>
      </c>
      <c r="J8" s="117" t="s">
        <v>242</v>
      </c>
      <c r="K8" s="47" t="s">
        <v>22</v>
      </c>
      <c r="L8" s="45"/>
      <c r="M8" s="46"/>
    </row>
    <row r="9" spans="1:13" ht="21.75" customHeight="1">
      <c r="A9" s="398"/>
      <c r="B9" s="113">
        <v>2</v>
      </c>
      <c r="C9" s="280" t="s">
        <v>345</v>
      </c>
      <c r="D9" s="282"/>
      <c r="E9" s="281" t="s">
        <v>338</v>
      </c>
      <c r="F9" s="281" t="s">
        <v>339</v>
      </c>
      <c r="G9" s="286"/>
      <c r="H9" s="286"/>
      <c r="I9" s="116"/>
      <c r="J9" s="117"/>
      <c r="K9" s="47"/>
      <c r="L9" s="45"/>
      <c r="M9" s="257"/>
    </row>
    <row r="10" spans="1:9" ht="25.5" customHeight="1">
      <c r="A10" s="398"/>
      <c r="B10" s="113" t="s">
        <v>132</v>
      </c>
      <c r="C10" s="399"/>
      <c r="D10" s="118" t="s">
        <v>133</v>
      </c>
      <c r="E10" s="119">
        <v>0.06</v>
      </c>
      <c r="F10" s="119">
        <v>0.06</v>
      </c>
      <c r="G10" s="113" t="s">
        <v>130</v>
      </c>
      <c r="H10" s="128">
        <f>F10*H8</f>
        <v>13.5762</v>
      </c>
      <c r="I10" s="116" t="s">
        <v>31</v>
      </c>
    </row>
    <row r="11" spans="1:9" ht="25.5" customHeight="1">
      <c r="A11" s="398"/>
      <c r="B11" s="113" t="s">
        <v>134</v>
      </c>
      <c r="C11" s="400"/>
      <c r="D11" s="272" t="s">
        <v>352</v>
      </c>
      <c r="E11" s="119">
        <v>0.02</v>
      </c>
      <c r="F11" s="119">
        <v>0.02</v>
      </c>
      <c r="G11" s="113" t="s">
        <v>130</v>
      </c>
      <c r="H11" s="128">
        <f>F11*H8</f>
        <v>4.5254</v>
      </c>
      <c r="I11" s="116" t="s">
        <v>31</v>
      </c>
    </row>
    <row r="12" spans="1:9" ht="25.5" customHeight="1">
      <c r="A12" s="398"/>
      <c r="B12" s="113" t="s">
        <v>135</v>
      </c>
      <c r="C12" s="401"/>
      <c r="D12" s="118" t="s">
        <v>136</v>
      </c>
      <c r="E12" s="119">
        <v>0.02</v>
      </c>
      <c r="F12" s="119">
        <v>0.02</v>
      </c>
      <c r="G12" s="113" t="s">
        <v>130</v>
      </c>
      <c r="H12" s="128">
        <f>F12*H8</f>
        <v>4.5254</v>
      </c>
      <c r="I12" s="116" t="s">
        <v>31</v>
      </c>
    </row>
    <row r="13" spans="1:9" ht="18" customHeight="1">
      <c r="A13" s="398"/>
      <c r="B13" s="113">
        <v>3</v>
      </c>
      <c r="C13" s="415" t="s">
        <v>337</v>
      </c>
      <c r="D13" s="416"/>
      <c r="E13" s="416"/>
      <c r="F13" s="416"/>
      <c r="G13" s="416"/>
      <c r="H13" s="417"/>
      <c r="I13" s="116"/>
    </row>
    <row r="14" spans="1:9" ht="44.25" customHeight="1">
      <c r="A14" s="398"/>
      <c r="B14" s="113" t="s">
        <v>137</v>
      </c>
      <c r="C14" s="386"/>
      <c r="D14" s="272" t="s">
        <v>320</v>
      </c>
      <c r="E14" s="119">
        <v>0.07</v>
      </c>
      <c r="F14" s="119">
        <v>0.07</v>
      </c>
      <c r="G14" s="113" t="s">
        <v>130</v>
      </c>
      <c r="H14" s="128">
        <f>F14*H8</f>
        <v>15.838900000000002</v>
      </c>
      <c r="I14" s="116" t="s">
        <v>31</v>
      </c>
    </row>
    <row r="15" spans="1:9" ht="41.25" customHeight="1">
      <c r="A15" s="398"/>
      <c r="B15" s="274" t="s">
        <v>231</v>
      </c>
      <c r="C15" s="384"/>
      <c r="D15" s="273" t="s">
        <v>321</v>
      </c>
      <c r="E15" s="119">
        <v>0.1</v>
      </c>
      <c r="F15" s="119">
        <v>0.1</v>
      </c>
      <c r="G15" s="113" t="s">
        <v>130</v>
      </c>
      <c r="H15" s="128">
        <f>F15*H8</f>
        <v>22.627000000000002</v>
      </c>
      <c r="I15" s="116" t="s">
        <v>31</v>
      </c>
    </row>
    <row r="16" spans="1:9" ht="25.5">
      <c r="A16" s="398"/>
      <c r="B16" s="274" t="s">
        <v>232</v>
      </c>
      <c r="C16" s="384"/>
      <c r="D16" s="118" t="s">
        <v>234</v>
      </c>
      <c r="E16" s="119">
        <v>0.1</v>
      </c>
      <c r="F16" s="119">
        <v>0.1</v>
      </c>
      <c r="G16" s="113" t="s">
        <v>130</v>
      </c>
      <c r="H16" s="128">
        <f>F16*H8</f>
        <v>22.627000000000002</v>
      </c>
      <c r="I16" s="116" t="s">
        <v>31</v>
      </c>
    </row>
    <row r="17" spans="1:9" ht="30" customHeight="1">
      <c r="A17" s="398"/>
      <c r="B17" s="287" t="s">
        <v>233</v>
      </c>
      <c r="C17" s="384"/>
      <c r="D17" s="272" t="s">
        <v>340</v>
      </c>
      <c r="E17" s="119">
        <v>0.05</v>
      </c>
      <c r="F17" s="119">
        <v>0.05</v>
      </c>
      <c r="G17" s="113" t="s">
        <v>130</v>
      </c>
      <c r="H17" s="128">
        <f>F17*H8</f>
        <v>11.313500000000001</v>
      </c>
      <c r="I17" s="116"/>
    </row>
    <row r="18" spans="1:9" ht="26.25" customHeight="1">
      <c r="A18" s="398"/>
      <c r="B18" s="287" t="s">
        <v>235</v>
      </c>
      <c r="C18" s="385"/>
      <c r="D18" s="118" t="s">
        <v>243</v>
      </c>
      <c r="E18" s="119">
        <v>0.1</v>
      </c>
      <c r="F18" s="119">
        <v>0.1</v>
      </c>
      <c r="G18" s="113" t="s">
        <v>130</v>
      </c>
      <c r="H18" s="128">
        <f>F18*H8</f>
        <v>22.627000000000002</v>
      </c>
      <c r="I18" s="116"/>
    </row>
    <row r="19" spans="1:13" ht="12.75" customHeight="1">
      <c r="A19" s="398"/>
      <c r="B19" s="412" t="s">
        <v>346</v>
      </c>
      <c r="C19" s="413"/>
      <c r="D19" s="413"/>
      <c r="E19" s="413"/>
      <c r="F19" s="414"/>
      <c r="G19" s="113" t="s">
        <v>130</v>
      </c>
      <c r="H19" s="129">
        <f>SUM(H8:H18)</f>
        <v>343.9304</v>
      </c>
      <c r="J19" s="117" t="s">
        <v>244</v>
      </c>
      <c r="K19" s="47" t="s">
        <v>22</v>
      </c>
      <c r="L19" s="45"/>
      <c r="M19" s="46" t="s">
        <v>0</v>
      </c>
    </row>
    <row r="20" spans="2:13" ht="12.75">
      <c r="B20" s="116"/>
      <c r="F20" s="121"/>
      <c r="G20" s="116"/>
      <c r="H20" s="122"/>
      <c r="L20" s="45"/>
      <c r="M20" s="259"/>
    </row>
    <row r="21" spans="1:13" ht="12.75" customHeight="1">
      <c r="A21" s="398" t="s">
        <v>33</v>
      </c>
      <c r="B21" s="113">
        <v>4</v>
      </c>
      <c r="C21" s="403" t="s">
        <v>33</v>
      </c>
      <c r="D21" s="404"/>
      <c r="E21" s="404"/>
      <c r="F21" s="405"/>
      <c r="G21" s="113"/>
      <c r="H21" s="123"/>
      <c r="L21" s="45"/>
      <c r="M21" s="257"/>
    </row>
    <row r="22" spans="1:9" ht="28.5" customHeight="1">
      <c r="A22" s="398"/>
      <c r="B22" s="113" t="s">
        <v>140</v>
      </c>
      <c r="C22" s="418"/>
      <c r="D22" s="124" t="s">
        <v>141</v>
      </c>
      <c r="E22" s="119">
        <v>0.14</v>
      </c>
      <c r="F22" s="119">
        <v>0.14</v>
      </c>
      <c r="G22" s="113" t="s">
        <v>130</v>
      </c>
      <c r="H22" s="130">
        <f>F22*H19</f>
        <v>48.150256000000006</v>
      </c>
      <c r="I22" s="116" t="s">
        <v>31</v>
      </c>
    </row>
    <row r="23" spans="1:9" ht="28.5" customHeight="1">
      <c r="A23" s="398"/>
      <c r="B23" s="113" t="s">
        <v>143</v>
      </c>
      <c r="C23" s="418"/>
      <c r="D23" s="124" t="s">
        <v>145</v>
      </c>
      <c r="E23" s="119">
        <v>0.05</v>
      </c>
      <c r="F23" s="119">
        <v>0.05</v>
      </c>
      <c r="G23" s="113" t="s">
        <v>130</v>
      </c>
      <c r="H23" s="130">
        <f>F23*H19</f>
        <v>17.196520000000003</v>
      </c>
      <c r="I23" s="116" t="s">
        <v>31</v>
      </c>
    </row>
    <row r="24" spans="1:9" ht="28.5" customHeight="1">
      <c r="A24" s="398"/>
      <c r="B24" s="113" t="s">
        <v>144</v>
      </c>
      <c r="C24" s="418"/>
      <c r="D24" s="125" t="s">
        <v>148</v>
      </c>
      <c r="E24" s="119">
        <v>0.01</v>
      </c>
      <c r="F24" s="119">
        <v>0.01</v>
      </c>
      <c r="G24" s="113" t="s">
        <v>130</v>
      </c>
      <c r="H24" s="130">
        <f>F24*H19</f>
        <v>3.4393040000000004</v>
      </c>
      <c r="I24" s="116" t="s">
        <v>32</v>
      </c>
    </row>
    <row r="25" spans="1:13" ht="12.75" customHeight="1">
      <c r="A25" s="412" t="s">
        <v>347</v>
      </c>
      <c r="B25" s="302"/>
      <c r="C25" s="302"/>
      <c r="D25" s="302"/>
      <c r="E25" s="302"/>
      <c r="F25" s="303"/>
      <c r="G25" s="114" t="s">
        <v>130</v>
      </c>
      <c r="H25" s="129">
        <f>SUM(H19:H24)</f>
        <v>412.71648000000005</v>
      </c>
      <c r="J25" s="117" t="s">
        <v>245</v>
      </c>
      <c r="K25" s="47" t="s">
        <v>22</v>
      </c>
      <c r="L25" s="45"/>
      <c r="M25" s="46" t="s">
        <v>0</v>
      </c>
    </row>
    <row r="26" spans="1:13" ht="12.75">
      <c r="A26" s="153"/>
      <c r="B26" s="143"/>
      <c r="C26" s="154"/>
      <c r="D26" s="139"/>
      <c r="E26" s="139"/>
      <c r="F26" s="155"/>
      <c r="G26" s="143"/>
      <c r="H26" s="156"/>
      <c r="I26" s="143"/>
      <c r="J26" s="139"/>
      <c r="L26" s="45"/>
      <c r="M26" s="259"/>
    </row>
    <row r="27" spans="1:13" ht="12.75">
      <c r="A27" s="153"/>
      <c r="B27" s="143"/>
      <c r="C27" s="154"/>
      <c r="D27" s="139"/>
      <c r="E27" s="139"/>
      <c r="F27" s="155"/>
      <c r="G27" s="143"/>
      <c r="H27" s="156"/>
      <c r="I27" s="143"/>
      <c r="J27" s="139"/>
      <c r="L27" s="45"/>
      <c r="M27" s="257"/>
    </row>
    <row r="28" spans="1:10" ht="12.75">
      <c r="A28" s="153"/>
      <c r="B28" s="143"/>
      <c r="C28" s="154"/>
      <c r="D28" s="139"/>
      <c r="E28" s="139"/>
      <c r="F28" s="155"/>
      <c r="G28" s="143"/>
      <c r="H28" s="156"/>
      <c r="I28" s="143"/>
      <c r="J28" s="139"/>
    </row>
    <row r="29" spans="1:10" ht="12.75">
      <c r="A29" s="153"/>
      <c r="B29" s="143"/>
      <c r="C29" s="154"/>
      <c r="D29" s="139"/>
      <c r="E29" s="139"/>
      <c r="F29" s="155"/>
      <c r="G29" s="143"/>
      <c r="H29" s="156"/>
      <c r="I29" s="143"/>
      <c r="J29" s="139"/>
    </row>
    <row r="30" spans="1:10" ht="12.75">
      <c r="A30" s="153"/>
      <c r="B30" s="143"/>
      <c r="C30" s="154"/>
      <c r="D30" s="139"/>
      <c r="E30" s="139"/>
      <c r="F30" s="155"/>
      <c r="G30" s="143"/>
      <c r="H30" s="156"/>
      <c r="I30" s="143"/>
      <c r="J30" s="139"/>
    </row>
    <row r="31" spans="1:10" ht="12.75">
      <c r="A31" s="139"/>
      <c r="B31" s="150"/>
      <c r="C31" s="150"/>
      <c r="D31" s="150"/>
      <c r="E31" s="150"/>
      <c r="F31" s="150"/>
      <c r="G31" s="152"/>
      <c r="H31" s="157"/>
      <c r="I31" s="139"/>
      <c r="J31" s="158"/>
    </row>
  </sheetData>
  <sheetProtection/>
  <mergeCells count="14">
    <mergeCell ref="B19:F19"/>
    <mergeCell ref="A21:A24"/>
    <mergeCell ref="C21:F21"/>
    <mergeCell ref="C22:C24"/>
    <mergeCell ref="A25:F25"/>
    <mergeCell ref="A1:M1"/>
    <mergeCell ref="A3:M3"/>
    <mergeCell ref="K5:M5"/>
    <mergeCell ref="K6:M6"/>
    <mergeCell ref="A8:A19"/>
    <mergeCell ref="C8:F8"/>
    <mergeCell ref="C10:C12"/>
    <mergeCell ref="C13:H13"/>
    <mergeCell ref="C14:C18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88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view="pageBreakPreview" zoomScaleSheetLayoutView="100" zoomScalePageLayoutView="0" workbookViewId="0" topLeftCell="A7">
      <selection activeCell="I43" sqref="I43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3:9" ht="42" customHeight="1">
      <c r="C1" s="482" t="s">
        <v>296</v>
      </c>
      <c r="D1" s="483"/>
      <c r="E1" s="483"/>
      <c r="F1" s="483"/>
      <c r="G1" s="483"/>
      <c r="H1" s="483"/>
      <c r="I1" s="358"/>
    </row>
    <row r="2" spans="3:8" ht="17.25" customHeight="1">
      <c r="C2" s="116"/>
      <c r="D2" s="116"/>
      <c r="E2" s="116"/>
      <c r="F2" s="116"/>
      <c r="G2" s="116"/>
      <c r="H2" s="116"/>
    </row>
    <row r="3" ht="5.25" customHeight="1">
      <c r="C3" s="145"/>
    </row>
    <row r="4" spans="3:8" ht="3" customHeight="1">
      <c r="C4" s="168"/>
      <c r="D4" s="160"/>
      <c r="E4" s="160"/>
      <c r="F4" s="160"/>
      <c r="G4" s="160"/>
      <c r="H4" s="167"/>
    </row>
    <row r="5" spans="3:8" s="164" customFormat="1" ht="15.75">
      <c r="C5" s="161" t="s">
        <v>246</v>
      </c>
      <c r="D5" s="162" t="s">
        <v>247</v>
      </c>
      <c r="E5" s="163"/>
      <c r="F5" s="163"/>
      <c r="G5" s="163"/>
      <c r="H5" s="228"/>
    </row>
    <row r="6" spans="3:8" s="164" customFormat="1" ht="3.75" customHeight="1">
      <c r="C6" s="165"/>
      <c r="D6" s="229"/>
      <c r="E6" s="166"/>
      <c r="F6" s="166"/>
      <c r="G6" s="166"/>
      <c r="H6" s="230"/>
    </row>
    <row r="7" spans="3:9" ht="3.75" customHeight="1">
      <c r="C7" s="159"/>
      <c r="D7" s="160"/>
      <c r="E7" s="160"/>
      <c r="F7" s="167"/>
      <c r="G7" s="168"/>
      <c r="H7" s="160"/>
      <c r="I7" s="159"/>
    </row>
    <row r="8" spans="3:9" s="170" customFormat="1" ht="12.75" customHeight="1">
      <c r="C8" s="429" t="s">
        <v>248</v>
      </c>
      <c r="D8" s="430"/>
      <c r="E8" s="430"/>
      <c r="F8" s="431"/>
      <c r="G8" s="429" t="s">
        <v>249</v>
      </c>
      <c r="H8" s="430"/>
      <c r="I8" s="169"/>
    </row>
    <row r="9" spans="3:9" s="175" customFormat="1" ht="3.75" customHeight="1">
      <c r="C9" s="171"/>
      <c r="D9" s="172"/>
      <c r="E9" s="172"/>
      <c r="F9" s="173"/>
      <c r="G9" s="144"/>
      <c r="H9" s="172"/>
      <c r="I9" s="174"/>
    </row>
    <row r="10" spans="3:9" s="175" customFormat="1" ht="12.75" customHeight="1">
      <c r="C10" s="435">
        <v>1</v>
      </c>
      <c r="D10" s="436"/>
      <c r="E10" s="436"/>
      <c r="F10" s="436"/>
      <c r="G10" s="176"/>
      <c r="H10" s="177">
        <v>2</v>
      </c>
      <c r="I10" s="174"/>
    </row>
    <row r="11" spans="3:9" ht="2.25" customHeight="1">
      <c r="C11" s="420" t="s">
        <v>250</v>
      </c>
      <c r="D11" s="159"/>
      <c r="E11" s="178"/>
      <c r="F11" s="178"/>
      <c r="G11" s="168"/>
      <c r="H11" s="160"/>
      <c r="I11" s="159"/>
    </row>
    <row r="12" spans="3:9" s="175" customFormat="1" ht="12" customHeight="1">
      <c r="C12" s="421"/>
      <c r="D12" s="179" t="s">
        <v>251</v>
      </c>
      <c r="E12" s="180"/>
      <c r="F12" s="181"/>
      <c r="G12" s="174"/>
      <c r="H12" s="181"/>
      <c r="I12" s="174"/>
    </row>
    <row r="13" spans="3:9" s="175" customFormat="1" ht="12">
      <c r="C13" s="421"/>
      <c r="D13" s="179" t="s">
        <v>252</v>
      </c>
      <c r="E13" s="180"/>
      <c r="F13" s="181"/>
      <c r="G13" s="182" t="s">
        <v>253</v>
      </c>
      <c r="H13" s="183">
        <f>'ARV4 '!I23*'ARV 7'!M36</f>
        <v>0</v>
      </c>
      <c r="I13" s="174"/>
    </row>
    <row r="14" spans="3:9" ht="2.25" customHeight="1">
      <c r="C14" s="421"/>
      <c r="D14" s="184"/>
      <c r="E14" s="145"/>
      <c r="F14" s="145"/>
      <c r="G14" s="184"/>
      <c r="H14" s="185"/>
      <c r="I14" s="159"/>
    </row>
    <row r="15" spans="3:9" ht="4.5" customHeight="1">
      <c r="C15" s="421"/>
      <c r="D15" s="437" t="s">
        <v>33</v>
      </c>
      <c r="E15" s="160"/>
      <c r="F15" s="160"/>
      <c r="G15" s="168"/>
      <c r="H15" s="186"/>
      <c r="I15" s="159"/>
    </row>
    <row r="16" spans="3:9" s="175" customFormat="1" ht="12">
      <c r="C16" s="421"/>
      <c r="D16" s="438"/>
      <c r="E16" s="181" t="s">
        <v>317</v>
      </c>
      <c r="F16" s="181"/>
      <c r="G16" s="182" t="s">
        <v>253</v>
      </c>
      <c r="H16" s="183">
        <f>'ARV4 '!I26*'ARV 7'!M36</f>
        <v>0</v>
      </c>
      <c r="I16" s="174"/>
    </row>
    <row r="17" spans="3:9" ht="4.5" customHeight="1">
      <c r="C17" s="421"/>
      <c r="D17" s="438"/>
      <c r="E17" s="145"/>
      <c r="F17" s="145"/>
      <c r="G17" s="184"/>
      <c r="H17" s="185"/>
      <c r="I17" s="159"/>
    </row>
    <row r="18" spans="3:9" ht="5.25" customHeight="1">
      <c r="C18" s="421"/>
      <c r="D18" s="438"/>
      <c r="E18" s="168"/>
      <c r="F18" s="160"/>
      <c r="G18" s="168"/>
      <c r="H18" s="186"/>
      <c r="I18" s="159"/>
    </row>
    <row r="19" spans="3:9" s="175" customFormat="1" ht="9.75" customHeight="1">
      <c r="C19" s="421"/>
      <c r="D19" s="438"/>
      <c r="E19" s="275" t="s">
        <v>359</v>
      </c>
      <c r="F19" s="181"/>
      <c r="G19" s="182" t="s">
        <v>253</v>
      </c>
      <c r="H19" s="183">
        <f>'ARV4 '!I27*'ARV 7'!M36</f>
        <v>0</v>
      </c>
      <c r="I19" s="174"/>
    </row>
    <row r="20" spans="3:9" ht="3.75" customHeight="1">
      <c r="C20" s="421"/>
      <c r="D20" s="438"/>
      <c r="E20" s="184"/>
      <c r="F20" s="145"/>
      <c r="G20" s="184"/>
      <c r="H20" s="185"/>
      <c r="I20" s="159"/>
    </row>
    <row r="21" spans="3:9" ht="4.5" customHeight="1">
      <c r="C21" s="421"/>
      <c r="D21" s="438"/>
      <c r="E21" s="168"/>
      <c r="F21" s="160"/>
      <c r="G21" s="168"/>
      <c r="H21" s="186"/>
      <c r="I21" s="159"/>
    </row>
    <row r="22" spans="3:9" s="175" customFormat="1" ht="12">
      <c r="C22" s="421"/>
      <c r="D22" s="438"/>
      <c r="E22" s="275" t="s">
        <v>360</v>
      </c>
      <c r="F22" s="181"/>
      <c r="G22" s="182" t="s">
        <v>253</v>
      </c>
      <c r="H22" s="183">
        <f>'ARV4 '!I28*'ARV 7'!M36</f>
        <v>0</v>
      </c>
      <c r="I22" s="174"/>
    </row>
    <row r="23" spans="3:9" ht="4.5" customHeight="1">
      <c r="C23" s="421"/>
      <c r="D23" s="438"/>
      <c r="E23" s="184"/>
      <c r="F23" s="145"/>
      <c r="G23" s="184"/>
      <c r="H23" s="185"/>
      <c r="I23" s="159"/>
    </row>
    <row r="24" spans="3:9" ht="6" customHeight="1">
      <c r="C24" s="421"/>
      <c r="D24" s="438"/>
      <c r="E24" s="276"/>
      <c r="F24" s="160"/>
      <c r="G24" s="168"/>
      <c r="H24" s="186"/>
      <c r="I24" s="159"/>
    </row>
    <row r="25" spans="3:9" s="175" customFormat="1" ht="11.25" customHeight="1">
      <c r="C25" s="421"/>
      <c r="D25" s="438"/>
      <c r="E25" s="419" t="s">
        <v>145</v>
      </c>
      <c r="F25" s="332"/>
      <c r="G25" s="182"/>
      <c r="H25" s="183">
        <f>'ARV4 '!I29*'ARV 7'!M36</f>
        <v>0</v>
      </c>
      <c r="I25" s="174"/>
    </row>
    <row r="26" spans="3:9" s="175" customFormat="1" ht="4.5" customHeight="1">
      <c r="C26" s="421"/>
      <c r="D26" s="438"/>
      <c r="E26" s="277"/>
      <c r="F26" s="187"/>
      <c r="G26" s="171"/>
      <c r="H26" s="188"/>
      <c r="I26" s="174"/>
    </row>
    <row r="27" spans="3:9" s="175" customFormat="1" ht="4.5" customHeight="1">
      <c r="C27" s="421"/>
      <c r="D27" s="438"/>
      <c r="E27" s="276"/>
      <c r="F27" s="189"/>
      <c r="G27" s="190"/>
      <c r="H27" s="191"/>
      <c r="I27" s="174"/>
    </row>
    <row r="28" spans="3:9" s="175" customFormat="1" ht="23.25" customHeight="1">
      <c r="C28" s="421"/>
      <c r="D28" s="438"/>
      <c r="E28" s="423" t="s">
        <v>344</v>
      </c>
      <c r="F28" s="424"/>
      <c r="G28" s="278" t="s">
        <v>253</v>
      </c>
      <c r="H28" s="183">
        <f>'ARV4 '!I30*'ARV 7'!M36</f>
        <v>0</v>
      </c>
      <c r="I28" s="174"/>
    </row>
    <row r="29" spans="3:9" s="175" customFormat="1" ht="4.5" customHeight="1">
      <c r="C29" s="421"/>
      <c r="D29" s="438"/>
      <c r="E29" s="277"/>
      <c r="F29" s="187"/>
      <c r="G29" s="171"/>
      <c r="H29" s="188"/>
      <c r="I29" s="174"/>
    </row>
    <row r="30" spans="3:9" s="175" customFormat="1" ht="4.5" customHeight="1">
      <c r="C30" s="421"/>
      <c r="D30" s="438"/>
      <c r="E30" s="276"/>
      <c r="F30" s="189"/>
      <c r="G30" s="190"/>
      <c r="H30" s="191"/>
      <c r="I30" s="174"/>
    </row>
    <row r="31" spans="3:9" s="175" customFormat="1" ht="10.5" customHeight="1">
      <c r="C31" s="421"/>
      <c r="D31" s="438"/>
      <c r="E31" s="419" t="s">
        <v>323</v>
      </c>
      <c r="F31" s="332"/>
      <c r="G31" s="278" t="s">
        <v>253</v>
      </c>
      <c r="H31" s="183">
        <f>'ARV4 '!I31*'ARV 7'!M36</f>
        <v>0</v>
      </c>
      <c r="I31" s="174"/>
    </row>
    <row r="32" spans="3:9" s="175" customFormat="1" ht="5.25" customHeight="1">
      <c r="C32" s="421"/>
      <c r="D32" s="439"/>
      <c r="E32" s="277"/>
      <c r="F32" s="187"/>
      <c r="G32" s="171"/>
      <c r="H32" s="188"/>
      <c r="I32" s="174"/>
    </row>
    <row r="33" spans="3:9" s="175" customFormat="1" ht="3" customHeight="1">
      <c r="C33" s="421"/>
      <c r="D33" s="190"/>
      <c r="E33" s="189"/>
      <c r="F33" s="189"/>
      <c r="G33" s="190"/>
      <c r="H33" s="191"/>
      <c r="I33" s="174"/>
    </row>
    <row r="34" spans="3:9" s="175" customFormat="1" ht="11.25">
      <c r="C34" s="421"/>
      <c r="D34" s="179" t="s">
        <v>254</v>
      </c>
      <c r="E34" s="180"/>
      <c r="F34" s="180"/>
      <c r="G34" s="174"/>
      <c r="H34" s="183"/>
      <c r="I34" s="174"/>
    </row>
    <row r="35" spans="3:9" s="175" customFormat="1" ht="12">
      <c r="C35" s="421"/>
      <c r="D35" s="179" t="s">
        <v>255</v>
      </c>
      <c r="E35" s="180"/>
      <c r="F35" s="180"/>
      <c r="G35" s="182" t="s">
        <v>253</v>
      </c>
      <c r="H35" s="237">
        <f>H13+H16+H19+H22+H25+H28+H31</f>
        <v>0</v>
      </c>
      <c r="I35" s="174"/>
    </row>
    <row r="36" spans="3:9" s="175" customFormat="1" ht="3" customHeight="1">
      <c r="C36" s="422"/>
      <c r="D36" s="171"/>
      <c r="E36" s="187"/>
      <c r="F36" s="187"/>
      <c r="G36" s="171"/>
      <c r="H36" s="188"/>
      <c r="I36" s="174"/>
    </row>
    <row r="37" spans="3:9" s="175" customFormat="1" ht="3" customHeight="1">
      <c r="C37" s="420" t="s">
        <v>256</v>
      </c>
      <c r="D37" s="190"/>
      <c r="E37" s="189"/>
      <c r="F37" s="189"/>
      <c r="G37" s="174"/>
      <c r="H37" s="183"/>
      <c r="I37" s="174"/>
    </row>
    <row r="38" spans="3:9" s="175" customFormat="1" ht="12.75" customHeight="1">
      <c r="C38" s="421"/>
      <c r="D38" s="179" t="s">
        <v>251</v>
      </c>
      <c r="E38" s="181"/>
      <c r="F38" s="181"/>
      <c r="G38" s="174"/>
      <c r="H38" s="183"/>
      <c r="I38" s="174"/>
    </row>
    <row r="39" spans="3:9" s="175" customFormat="1" ht="12" customHeight="1">
      <c r="C39" s="421"/>
      <c r="D39" s="179" t="s">
        <v>257</v>
      </c>
      <c r="E39" s="181"/>
      <c r="F39" s="181"/>
      <c r="G39" s="182" t="s">
        <v>253</v>
      </c>
      <c r="H39" s="183">
        <f>ARV5!H19*'ARV 8'!K36</f>
        <v>0</v>
      </c>
      <c r="I39" s="174"/>
    </row>
    <row r="40" spans="3:9" s="175" customFormat="1" ht="2.25" customHeight="1">
      <c r="C40" s="421"/>
      <c r="D40" s="171"/>
      <c r="E40" s="187"/>
      <c r="F40" s="187"/>
      <c r="G40" s="171"/>
      <c r="H40" s="183"/>
      <c r="I40" s="174"/>
    </row>
    <row r="41" spans="3:9" s="175" customFormat="1" ht="5.25" customHeight="1">
      <c r="C41" s="421"/>
      <c r="D41" s="432" t="s">
        <v>33</v>
      </c>
      <c r="E41" s="190"/>
      <c r="F41" s="189"/>
      <c r="G41" s="174"/>
      <c r="H41" s="191"/>
      <c r="I41" s="174"/>
    </row>
    <row r="42" spans="3:9" s="175" customFormat="1" ht="13.5" customHeight="1">
      <c r="C42" s="421"/>
      <c r="D42" s="433"/>
      <c r="E42" s="181" t="s">
        <v>317</v>
      </c>
      <c r="F42" s="181"/>
      <c r="G42" s="182" t="s">
        <v>253</v>
      </c>
      <c r="H42" s="183">
        <f>ARV5!H22*'ARV 8'!K36</f>
        <v>0</v>
      </c>
      <c r="I42" s="174"/>
    </row>
    <row r="43" spans="3:9" s="175" customFormat="1" ht="8.25" customHeight="1">
      <c r="C43" s="421"/>
      <c r="D43" s="433"/>
      <c r="E43" s="171"/>
      <c r="F43" s="187"/>
      <c r="G43" s="171"/>
      <c r="H43" s="188"/>
      <c r="I43" s="174"/>
    </row>
    <row r="44" spans="3:9" s="175" customFormat="1" ht="3.75" customHeight="1">
      <c r="C44" s="421"/>
      <c r="D44" s="433"/>
      <c r="E44" s="276"/>
      <c r="F44" s="189"/>
      <c r="G44" s="174"/>
      <c r="H44" s="191"/>
      <c r="I44" s="174"/>
    </row>
    <row r="45" spans="3:9" s="175" customFormat="1" ht="12" customHeight="1">
      <c r="C45" s="421"/>
      <c r="D45" s="433"/>
      <c r="E45" s="419" t="s">
        <v>145</v>
      </c>
      <c r="F45" s="332"/>
      <c r="G45" s="182" t="s">
        <v>253</v>
      </c>
      <c r="H45" s="183">
        <f>ARV5!H23*'ARV 8'!K36</f>
        <v>0</v>
      </c>
      <c r="I45" s="174"/>
    </row>
    <row r="46" spans="3:9" s="175" customFormat="1" ht="14.25" customHeight="1">
      <c r="C46" s="421"/>
      <c r="D46" s="433"/>
      <c r="E46" s="277"/>
      <c r="F46" s="187"/>
      <c r="G46" s="171"/>
      <c r="H46" s="188"/>
      <c r="I46" s="174"/>
    </row>
    <row r="47" spans="3:9" s="175" customFormat="1" ht="3.75" customHeight="1">
      <c r="C47" s="421"/>
      <c r="D47" s="433"/>
      <c r="E47" s="276"/>
      <c r="F47" s="189"/>
      <c r="G47" s="174"/>
      <c r="H47" s="191"/>
      <c r="I47" s="174"/>
    </row>
    <row r="48" spans="3:9" s="175" customFormat="1" ht="21" customHeight="1">
      <c r="C48" s="421"/>
      <c r="D48" s="433"/>
      <c r="E48" s="419" t="s">
        <v>148</v>
      </c>
      <c r="F48" s="332"/>
      <c r="G48" s="182" t="s">
        <v>253</v>
      </c>
      <c r="H48" s="183">
        <f>ARV5!H24*'ARV 8'!K36</f>
        <v>0</v>
      </c>
      <c r="I48" s="174"/>
    </row>
    <row r="49" spans="3:9" s="175" customFormat="1" ht="3.75" customHeight="1">
      <c r="C49" s="421"/>
      <c r="D49" s="434"/>
      <c r="E49" s="277"/>
      <c r="F49" s="187"/>
      <c r="G49" s="171"/>
      <c r="H49" s="188"/>
      <c r="I49" s="174"/>
    </row>
    <row r="50" spans="3:9" s="175" customFormat="1" ht="4.5" customHeight="1">
      <c r="C50" s="421"/>
      <c r="D50" s="190"/>
      <c r="E50" s="189"/>
      <c r="F50" s="189"/>
      <c r="G50" s="174"/>
      <c r="H50" s="183"/>
      <c r="I50" s="174"/>
    </row>
    <row r="51" spans="3:9" s="175" customFormat="1" ht="12.75" customHeight="1">
      <c r="C51" s="421"/>
      <c r="D51" s="179" t="s">
        <v>254</v>
      </c>
      <c r="E51" s="181"/>
      <c r="F51" s="181"/>
      <c r="G51" s="192"/>
      <c r="H51" s="193"/>
      <c r="I51" s="174"/>
    </row>
    <row r="52" spans="3:9" s="175" customFormat="1" ht="11.25" customHeight="1">
      <c r="C52" s="421"/>
      <c r="D52" s="179" t="s">
        <v>258</v>
      </c>
      <c r="E52" s="181"/>
      <c r="F52" s="181"/>
      <c r="G52" s="182" t="s">
        <v>253</v>
      </c>
      <c r="H52" s="237">
        <f>H39+H42+H45+H48</f>
        <v>0</v>
      </c>
      <c r="I52" s="174"/>
    </row>
    <row r="53" spans="3:9" s="175" customFormat="1" ht="3.75" customHeight="1">
      <c r="C53" s="422"/>
      <c r="D53" s="171"/>
      <c r="E53" s="187"/>
      <c r="F53" s="187"/>
      <c r="G53" s="171"/>
      <c r="H53" s="188"/>
      <c r="I53" s="174"/>
    </row>
    <row r="54" spans="3:9" s="175" customFormat="1" ht="4.5" customHeight="1">
      <c r="C54" s="190"/>
      <c r="D54" s="189"/>
      <c r="E54" s="189"/>
      <c r="F54" s="194"/>
      <c r="G54" s="181"/>
      <c r="H54" s="183"/>
      <c r="I54" s="174"/>
    </row>
    <row r="55" spans="3:9" s="175" customFormat="1" ht="9.75" customHeight="1">
      <c r="C55" s="179" t="s">
        <v>259</v>
      </c>
      <c r="D55" s="181"/>
      <c r="E55" s="181"/>
      <c r="F55" s="195"/>
      <c r="G55" s="181"/>
      <c r="H55" s="183"/>
      <c r="I55" s="174"/>
    </row>
    <row r="56" spans="3:9" s="175" customFormat="1" ht="9.75" customHeight="1">
      <c r="C56" s="179" t="s">
        <v>260</v>
      </c>
      <c r="D56" s="181"/>
      <c r="E56" s="181"/>
      <c r="F56" s="181"/>
      <c r="G56" s="182" t="s">
        <v>253</v>
      </c>
      <c r="H56" s="183">
        <v>0</v>
      </c>
      <c r="I56" s="174"/>
    </row>
    <row r="57" spans="3:9" s="175" customFormat="1" ht="3.75" customHeight="1">
      <c r="C57" s="196"/>
      <c r="D57" s="187"/>
      <c r="E57" s="187"/>
      <c r="F57" s="187"/>
      <c r="G57" s="171"/>
      <c r="H57" s="188"/>
      <c r="I57" s="174"/>
    </row>
    <row r="58" spans="3:9" s="175" customFormat="1" ht="4.5" customHeight="1">
      <c r="C58" s="197"/>
      <c r="D58" s="189"/>
      <c r="E58" s="189"/>
      <c r="F58" s="189"/>
      <c r="G58" s="174"/>
      <c r="H58" s="183"/>
      <c r="I58" s="174"/>
    </row>
    <row r="59" spans="3:9" s="175" customFormat="1" ht="9.75" customHeight="1">
      <c r="C59" s="179" t="s">
        <v>254</v>
      </c>
      <c r="D59" s="181"/>
      <c r="E59" s="181"/>
      <c r="F59" s="181"/>
      <c r="G59" s="174"/>
      <c r="H59" s="183"/>
      <c r="I59" s="174"/>
    </row>
    <row r="60" spans="3:9" s="175" customFormat="1" ht="10.5" customHeight="1">
      <c r="C60" s="179" t="s">
        <v>261</v>
      </c>
      <c r="D60" s="181"/>
      <c r="E60" s="181"/>
      <c r="F60" s="181"/>
      <c r="G60" s="182" t="s">
        <v>253</v>
      </c>
      <c r="H60" s="238">
        <f>H52+H35</f>
        <v>0</v>
      </c>
      <c r="I60" s="174"/>
    </row>
    <row r="61" spans="3:9" s="175" customFormat="1" ht="3.75" customHeight="1">
      <c r="C61" s="196"/>
      <c r="D61" s="187"/>
      <c r="E61" s="187"/>
      <c r="F61" s="187"/>
      <c r="G61" s="171"/>
      <c r="H61" s="188"/>
      <c r="I61" s="174"/>
    </row>
    <row r="62" spans="2:9" s="175" customFormat="1" ht="3.75" customHeight="1">
      <c r="B62" s="181"/>
      <c r="C62" s="198"/>
      <c r="D62" s="189"/>
      <c r="E62" s="189"/>
      <c r="F62" s="189"/>
      <c r="G62" s="181"/>
      <c r="H62" s="183"/>
      <c r="I62" s="181"/>
    </row>
    <row r="63" spans="2:9" s="175" customFormat="1" ht="12" customHeight="1">
      <c r="B63" s="181"/>
      <c r="C63" s="180"/>
      <c r="D63" s="181"/>
      <c r="E63" s="181"/>
      <c r="F63" s="181"/>
      <c r="G63" s="181"/>
      <c r="H63" s="183"/>
      <c r="I63" s="181"/>
    </row>
    <row r="64" spans="2:9" s="175" customFormat="1" ht="12" customHeight="1">
      <c r="B64" s="181"/>
      <c r="C64" s="180"/>
      <c r="D64" s="181"/>
      <c r="E64" s="181"/>
      <c r="F64" s="181"/>
      <c r="G64" s="181"/>
      <c r="H64" s="426" t="s">
        <v>262</v>
      </c>
      <c r="I64" s="426"/>
    </row>
    <row r="65" spans="2:9" s="175" customFormat="1" ht="12" customHeight="1">
      <c r="B65" s="181"/>
      <c r="C65" s="180"/>
      <c r="D65" s="181"/>
      <c r="E65" s="181"/>
      <c r="F65" s="181"/>
      <c r="G65" s="181"/>
      <c r="H65" s="199"/>
      <c r="I65" s="279" t="s">
        <v>309</v>
      </c>
    </row>
    <row r="66" spans="2:9" s="175" customFormat="1" ht="7.5" customHeight="1">
      <c r="B66" s="181"/>
      <c r="C66" s="180"/>
      <c r="D66" s="181"/>
      <c r="E66" s="181"/>
      <c r="F66" s="181"/>
      <c r="G66" s="181"/>
      <c r="H66" s="183"/>
      <c r="I66" s="181"/>
    </row>
    <row r="67" spans="2:10" s="175" customFormat="1" ht="12" customHeight="1">
      <c r="B67" s="181"/>
      <c r="C67" s="427" t="s">
        <v>263</v>
      </c>
      <c r="D67" s="427"/>
      <c r="E67" s="200" t="s">
        <v>264</v>
      </c>
      <c r="F67" s="243" t="e">
        <f>H60/'ARI 1-2'!E36</f>
        <v>#DIV/0!</v>
      </c>
      <c r="G67" s="206" t="s">
        <v>269</v>
      </c>
      <c r="H67" s="201"/>
      <c r="I67" s="240">
        <v>1800</v>
      </c>
      <c r="J67" s="249" t="s">
        <v>310</v>
      </c>
    </row>
    <row r="68" spans="2:9" s="175" customFormat="1" ht="12" customHeight="1">
      <c r="B68" s="181"/>
      <c r="C68" s="428" t="s">
        <v>265</v>
      </c>
      <c r="D68" s="428"/>
      <c r="E68" s="181"/>
      <c r="F68" s="181"/>
      <c r="G68" s="181"/>
      <c r="H68" s="183"/>
      <c r="I68" s="181"/>
    </row>
    <row r="69" ht="12" customHeight="1"/>
    <row r="70" spans="2:3" ht="12" customHeight="1">
      <c r="B70" t="s">
        <v>266</v>
      </c>
      <c r="C70" t="s">
        <v>267</v>
      </c>
    </row>
    <row r="71" ht="5.25" customHeight="1"/>
    <row r="72" spans="3:8" ht="12" customHeight="1">
      <c r="C72" s="202"/>
      <c r="D72" s="202"/>
      <c r="E72" s="202"/>
      <c r="F72" s="202"/>
      <c r="G72" s="202"/>
      <c r="H72" s="202"/>
    </row>
    <row r="73" spans="3:8" ht="12" customHeight="1">
      <c r="C73" s="202"/>
      <c r="D73" s="202"/>
      <c r="E73" s="202"/>
      <c r="F73" s="202"/>
      <c r="G73" s="202"/>
      <c r="H73" s="202"/>
    </row>
    <row r="74" spans="3:9" ht="12" customHeight="1">
      <c r="C74" s="239"/>
      <c r="D74" s="239"/>
      <c r="E74" s="239"/>
      <c r="F74" s="239"/>
      <c r="G74" s="239"/>
      <c r="H74" s="239"/>
      <c r="I74" s="178"/>
    </row>
    <row r="75" spans="3:9" ht="12" customHeight="1">
      <c r="C75" s="178"/>
      <c r="D75" s="178"/>
      <c r="E75" s="178"/>
      <c r="F75" s="178"/>
      <c r="G75" s="178"/>
      <c r="H75" s="178"/>
      <c r="I75" s="178"/>
    </row>
    <row r="76" spans="3:9" ht="12" customHeight="1">
      <c r="C76" s="178"/>
      <c r="D76" s="178"/>
      <c r="E76" s="178"/>
      <c r="F76" s="178"/>
      <c r="G76" s="178"/>
      <c r="H76" s="178"/>
      <c r="I76" s="178"/>
    </row>
    <row r="77" spans="3:9" ht="12" customHeight="1">
      <c r="C77" s="178"/>
      <c r="D77" s="178"/>
      <c r="E77" s="178"/>
      <c r="F77" s="178"/>
      <c r="G77" s="178"/>
      <c r="H77" s="178"/>
      <c r="I77" s="178"/>
    </row>
    <row r="78" spans="3:7" ht="12.75">
      <c r="C78" s="203"/>
      <c r="D78" s="203"/>
      <c r="G78" s="116"/>
    </row>
    <row r="79" spans="3:7" ht="12.75">
      <c r="C79" s="203"/>
      <c r="D79" s="203"/>
      <c r="G79" s="116"/>
    </row>
    <row r="81" spans="2:9" ht="12.75">
      <c r="B81" s="425"/>
      <c r="C81" s="425"/>
      <c r="D81" s="425"/>
      <c r="E81" s="425"/>
      <c r="F81" s="425"/>
      <c r="G81" s="425"/>
      <c r="H81" s="425"/>
      <c r="I81" s="425"/>
    </row>
  </sheetData>
  <sheetProtection/>
  <mergeCells count="17">
    <mergeCell ref="C68:D68"/>
    <mergeCell ref="B81:I81"/>
    <mergeCell ref="C1:I1"/>
    <mergeCell ref="C37:C53"/>
    <mergeCell ref="D41:D49"/>
    <mergeCell ref="E45:F45"/>
    <mergeCell ref="E48:F48"/>
    <mergeCell ref="H64:I64"/>
    <mergeCell ref="C67:D67"/>
    <mergeCell ref="C8:F8"/>
    <mergeCell ref="G8:H8"/>
    <mergeCell ref="C10:F10"/>
    <mergeCell ref="C11:C36"/>
    <mergeCell ref="D15:D32"/>
    <mergeCell ref="E25:F25"/>
    <mergeCell ref="E28:F28"/>
    <mergeCell ref="E31:F31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Normal="91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30" customHeight="1">
      <c r="C1" s="484" t="s">
        <v>296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</row>
    <row r="2" ht="12" customHeight="1"/>
    <row r="3" spans="3:17" ht="12.75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8" ht="18">
      <c r="A4" s="207"/>
      <c r="B4" s="207"/>
      <c r="C4" s="208" t="s">
        <v>196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  <c r="R4" s="207"/>
    </row>
    <row r="5" spans="1:18" ht="18">
      <c r="A5" s="207"/>
      <c r="B5" s="207"/>
      <c r="C5" s="208"/>
      <c r="D5" s="209"/>
      <c r="E5" s="209"/>
      <c r="F5" s="209"/>
      <c r="G5" s="209"/>
      <c r="H5" s="449" t="s">
        <v>272</v>
      </c>
      <c r="I5" s="449"/>
      <c r="J5" s="449"/>
      <c r="K5" s="449"/>
      <c r="L5" s="449"/>
      <c r="M5" s="449"/>
      <c r="N5" s="449"/>
      <c r="O5" s="449"/>
      <c r="P5" s="449"/>
      <c r="Q5" s="210"/>
      <c r="R5" s="207"/>
    </row>
    <row r="6" spans="3:17" ht="12.75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328</v>
      </c>
      <c r="L7" s="211" t="s">
        <v>283</v>
      </c>
      <c r="M7" s="211" t="s">
        <v>329</v>
      </c>
      <c r="N7" s="211" t="s">
        <v>284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12.75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8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6"/>
    </row>
    <row r="12" ht="12.75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I13+J13</f>
        <v>0</v>
      </c>
      <c r="L13" s="241">
        <v>0</v>
      </c>
      <c r="M13" s="242">
        <f>SUM(H13,K13,L13)</f>
        <v>0</v>
      </c>
      <c r="N13" s="250">
        <f>M13*'ARV4 '!I32</f>
        <v>0</v>
      </c>
      <c r="O13" s="245">
        <v>0</v>
      </c>
      <c r="P13" s="250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I14+J14</f>
        <v>0</v>
      </c>
      <c r="L14" s="241">
        <v>0</v>
      </c>
      <c r="M14" s="242">
        <f aca="true" t="shared" si="1" ref="M14:M32">SUM(H14,K14,L14)</f>
        <v>0</v>
      </c>
      <c r="N14" s="250">
        <f>M14*'ARV4 '!I32</f>
        <v>0</v>
      </c>
      <c r="O14" s="245">
        <v>0</v>
      </c>
      <c r="P14" s="250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M15*'ARV4 '!I32</f>
        <v>0</v>
      </c>
      <c r="O15" s="245">
        <v>0</v>
      </c>
      <c r="P15" s="250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M16*'ARV4 '!I32</f>
        <v>0</v>
      </c>
      <c r="O16" s="245">
        <v>0</v>
      </c>
      <c r="P16" s="250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M17*'ARV4 '!I32</f>
        <v>0</v>
      </c>
      <c r="O17" s="245">
        <v>0</v>
      </c>
      <c r="P17" s="250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M18*'ARV4 '!I32</f>
        <v>0</v>
      </c>
      <c r="O18" s="245">
        <v>0</v>
      </c>
      <c r="P18" s="250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M19*'ARV4 '!I32</f>
        <v>0</v>
      </c>
      <c r="O19" s="245">
        <v>0</v>
      </c>
      <c r="P19" s="250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M20*'ARV4 '!I32</f>
        <v>0</v>
      </c>
      <c r="O20" s="245">
        <v>0</v>
      </c>
      <c r="P20" s="250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M21*'ARV4 '!I32</f>
        <v>0</v>
      </c>
      <c r="O21" s="245">
        <v>0</v>
      </c>
      <c r="P21" s="250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M22*'ARV4 '!I32</f>
        <v>0</v>
      </c>
      <c r="O22" s="245">
        <v>0</v>
      </c>
      <c r="P22" s="250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M23*'ARV4 '!I32</f>
        <v>0</v>
      </c>
      <c r="O23" s="245">
        <v>0</v>
      </c>
      <c r="P23" s="250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M24*'ARV4 '!I32</f>
        <v>0</v>
      </c>
      <c r="O24" s="245">
        <v>0</v>
      </c>
      <c r="P24" s="250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M25*'ARV4 '!I32</f>
        <v>0</v>
      </c>
      <c r="O25" s="245">
        <v>0</v>
      </c>
      <c r="P25" s="250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M26*'ARV4 '!I32</f>
        <v>0</v>
      </c>
      <c r="O26" s="245">
        <v>0</v>
      </c>
      <c r="P26" s="250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M27*'ARV4 '!I32</f>
        <v>0</v>
      </c>
      <c r="O27" s="245">
        <v>0</v>
      </c>
      <c r="P27" s="250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M28*'ARV4 '!I32</f>
        <v>0</v>
      </c>
      <c r="O28" s="245">
        <v>0</v>
      </c>
      <c r="P28" s="250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M29*'ARV4 '!I32</f>
        <v>0</v>
      </c>
      <c r="O29" s="245">
        <v>0</v>
      </c>
      <c r="P29" s="250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M30*'ARV4 '!I32</f>
        <v>0</v>
      </c>
      <c r="O30" s="245">
        <v>0</v>
      </c>
      <c r="P30" s="250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M31*'ARV4 '!I32</f>
        <v>0</v>
      </c>
      <c r="O31" s="245">
        <v>0</v>
      </c>
      <c r="P31" s="250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M32*'ARV4 '!I32</f>
        <v>0</v>
      </c>
      <c r="O32" s="245">
        <v>0</v>
      </c>
      <c r="P32" s="250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5.2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</row>
    <row r="37" spans="1:17" ht="6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264"/>
      <c r="O37" s="265"/>
      <c r="P37" s="264"/>
      <c r="Q37" s="26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6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7.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A7:A44"/>
    <mergeCell ref="C7:C9"/>
    <mergeCell ref="D7:D9"/>
    <mergeCell ref="E7:E9"/>
    <mergeCell ref="C35:G35"/>
    <mergeCell ref="C36:G36"/>
    <mergeCell ref="C39:G39"/>
    <mergeCell ref="C40:G40"/>
    <mergeCell ref="C43:G43"/>
    <mergeCell ref="H4:P4"/>
    <mergeCell ref="H5:P5"/>
    <mergeCell ref="F7:F9"/>
    <mergeCell ref="G7:G9"/>
    <mergeCell ref="I7:J7"/>
    <mergeCell ref="C1:Q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SheetLayoutView="100" zoomScalePageLayoutView="0" workbookViewId="0" topLeftCell="A1">
      <selection activeCell="L35" sqref="L35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5.57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4.7109375" style="0" customWidth="1"/>
    <col min="13" max="13" width="14.140625" style="0" customWidth="1"/>
    <col min="14" max="14" width="13.8515625" style="0" customWidth="1"/>
    <col min="15" max="15" width="14.57421875" style="0" customWidth="1"/>
    <col min="16" max="16" width="1.7109375" style="0" customWidth="1"/>
  </cols>
  <sheetData>
    <row r="1" spans="3:15" ht="30.75" customHeight="1">
      <c r="C1" s="483" t="s">
        <v>296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ht="6" customHeight="1"/>
    <row r="3" spans="3:15" ht="6.7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7"/>
    </row>
    <row r="4" spans="1:15" ht="18">
      <c r="A4" s="207"/>
      <c r="B4" s="207"/>
      <c r="C4" s="208" t="s">
        <v>268</v>
      </c>
      <c r="D4" s="449" t="s">
        <v>271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2"/>
    </row>
    <row r="5" spans="1:15" ht="18">
      <c r="A5" s="207"/>
      <c r="B5" s="207"/>
      <c r="C5" s="208"/>
      <c r="D5" s="449" t="s">
        <v>285</v>
      </c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52"/>
    </row>
    <row r="6" spans="3:15" ht="6.7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36.75" customHeight="1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226" t="s">
        <v>291</v>
      </c>
      <c r="J7" s="211" t="s">
        <v>283</v>
      </c>
      <c r="K7" s="211" t="s">
        <v>287</v>
      </c>
      <c r="L7" s="211" t="s">
        <v>288</v>
      </c>
      <c r="M7" s="212" t="s">
        <v>274</v>
      </c>
      <c r="N7" s="212" t="s">
        <v>275</v>
      </c>
      <c r="O7" s="212" t="s">
        <v>276</v>
      </c>
    </row>
    <row r="8" spans="1:15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27" t="s">
        <v>292</v>
      </c>
      <c r="K8" s="218" t="s">
        <v>270</v>
      </c>
      <c r="L8" s="204"/>
      <c r="M8" s="204"/>
      <c r="N8" s="217" t="s">
        <v>286</v>
      </c>
      <c r="O8" s="204"/>
    </row>
    <row r="9" spans="1:15" ht="12.75">
      <c r="A9" s="440"/>
      <c r="C9" s="443"/>
      <c r="D9" s="443"/>
      <c r="E9" s="443"/>
      <c r="F9" s="443"/>
      <c r="G9" s="443"/>
      <c r="H9" s="219" t="s">
        <v>280</v>
      </c>
      <c r="I9" s="219"/>
      <c r="J9" s="222"/>
      <c r="K9" s="220"/>
      <c r="L9" s="205"/>
      <c r="M9" s="205"/>
      <c r="N9" s="205"/>
      <c r="O9" s="205"/>
    </row>
    <row r="10" spans="1:9" ht="6" customHeight="1">
      <c r="A10" s="440"/>
      <c r="C10" s="223"/>
      <c r="D10" s="224"/>
      <c r="E10" s="224"/>
      <c r="F10" s="224"/>
      <c r="G10" s="224"/>
      <c r="H10" s="116"/>
      <c r="I10" s="116"/>
    </row>
    <row r="11" spans="1:15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</row>
    <row r="12" ht="6.75" customHeight="1">
      <c r="A12" s="440"/>
    </row>
    <row r="13" spans="1:15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SUM(H13,I13,J13)</f>
        <v>0</v>
      </c>
      <c r="L13" s="250">
        <f>K13*ARV5!H25</f>
        <v>0</v>
      </c>
      <c r="M13" s="245">
        <v>0</v>
      </c>
      <c r="N13" s="250">
        <f>L13*M13</f>
        <v>0</v>
      </c>
      <c r="O13" s="244">
        <v>0</v>
      </c>
    </row>
    <row r="14" spans="1:15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SUM(H14,I14,J14)</f>
        <v>0</v>
      </c>
      <c r="L14" s="250">
        <f>K14*ARV5!H25</f>
        <v>0</v>
      </c>
      <c r="M14" s="245">
        <v>0</v>
      </c>
      <c r="N14" s="250">
        <f aca="true" t="shared" si="1" ref="N14:N32">L14*M14</f>
        <v>0</v>
      </c>
      <c r="O14" s="244">
        <v>0</v>
      </c>
    </row>
    <row r="15" spans="1:15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50">
        <f>K15*ARV5!H25</f>
        <v>0</v>
      </c>
      <c r="M15" s="245">
        <v>0</v>
      </c>
      <c r="N15" s="250">
        <f t="shared" si="1"/>
        <v>0</v>
      </c>
      <c r="O15" s="244">
        <v>0</v>
      </c>
    </row>
    <row r="16" spans="1:15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50">
        <f>K16*ARV5!H25</f>
        <v>0</v>
      </c>
      <c r="M16" s="245">
        <v>0</v>
      </c>
      <c r="N16" s="250">
        <f t="shared" si="1"/>
        <v>0</v>
      </c>
      <c r="O16" s="244">
        <v>0</v>
      </c>
    </row>
    <row r="17" spans="1:15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50">
        <f>K17*ARV5!H25</f>
        <v>0</v>
      </c>
      <c r="M17" s="245">
        <v>0</v>
      </c>
      <c r="N17" s="250">
        <f t="shared" si="1"/>
        <v>0</v>
      </c>
      <c r="O17" s="244">
        <v>0</v>
      </c>
    </row>
    <row r="18" spans="1:15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50">
        <f>K18*ARV5!H25</f>
        <v>0</v>
      </c>
      <c r="M18" s="245">
        <v>0</v>
      </c>
      <c r="N18" s="250">
        <f t="shared" si="1"/>
        <v>0</v>
      </c>
      <c r="O18" s="244">
        <v>0</v>
      </c>
    </row>
    <row r="19" spans="1:15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50">
        <f>K19*ARV5!H25</f>
        <v>0</v>
      </c>
      <c r="M19" s="245">
        <v>0</v>
      </c>
      <c r="N19" s="250">
        <f t="shared" si="1"/>
        <v>0</v>
      </c>
      <c r="O19" s="244">
        <v>0</v>
      </c>
    </row>
    <row r="20" spans="1:15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50">
        <f>K20*ARV5!H25</f>
        <v>0</v>
      </c>
      <c r="M20" s="245">
        <v>0</v>
      </c>
      <c r="N20" s="250">
        <f t="shared" si="1"/>
        <v>0</v>
      </c>
      <c r="O20" s="244">
        <v>0</v>
      </c>
    </row>
    <row r="21" spans="1:15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50">
        <f>K21*ARV5!H25</f>
        <v>0</v>
      </c>
      <c r="M21" s="245">
        <v>0</v>
      </c>
      <c r="N21" s="250">
        <f t="shared" si="1"/>
        <v>0</v>
      </c>
      <c r="O21" s="244">
        <v>0</v>
      </c>
    </row>
    <row r="22" spans="1:15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50">
        <f>K22*ARV5!H25</f>
        <v>0</v>
      </c>
      <c r="M22" s="245">
        <v>0</v>
      </c>
      <c r="N22" s="250">
        <f t="shared" si="1"/>
        <v>0</v>
      </c>
      <c r="O22" s="244">
        <v>0</v>
      </c>
    </row>
    <row r="23" spans="1:15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50">
        <f>K23*ARV5!H25</f>
        <v>0</v>
      </c>
      <c r="M23" s="245">
        <v>0</v>
      </c>
      <c r="N23" s="250">
        <f t="shared" si="1"/>
        <v>0</v>
      </c>
      <c r="O23" s="244">
        <v>0</v>
      </c>
    </row>
    <row r="24" spans="1:15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50">
        <f>K24*ARV5!H25</f>
        <v>0</v>
      </c>
      <c r="M24" s="245">
        <v>0</v>
      </c>
      <c r="N24" s="250">
        <f t="shared" si="1"/>
        <v>0</v>
      </c>
      <c r="O24" s="244">
        <v>0</v>
      </c>
    </row>
    <row r="25" spans="1:15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50">
        <f>K25*ARV5!H25</f>
        <v>0</v>
      </c>
      <c r="M25" s="245">
        <v>0</v>
      </c>
      <c r="N25" s="250">
        <f t="shared" si="1"/>
        <v>0</v>
      </c>
      <c r="O25" s="244">
        <v>0</v>
      </c>
    </row>
    <row r="26" spans="1:15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50">
        <f>K26*ARV5!H25</f>
        <v>0</v>
      </c>
      <c r="M26" s="245">
        <v>0</v>
      </c>
      <c r="N26" s="250">
        <f t="shared" si="1"/>
        <v>0</v>
      </c>
      <c r="O26" s="244">
        <v>0</v>
      </c>
    </row>
    <row r="27" spans="1:15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50">
        <f>K27*ARV5!H25</f>
        <v>0</v>
      </c>
      <c r="M27" s="245">
        <v>0</v>
      </c>
      <c r="N27" s="250">
        <f t="shared" si="1"/>
        <v>0</v>
      </c>
      <c r="O27" s="244">
        <v>0</v>
      </c>
    </row>
    <row r="28" spans="1:15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50">
        <f>K28*ARV5!H25</f>
        <v>0</v>
      </c>
      <c r="M28" s="245">
        <v>0</v>
      </c>
      <c r="N28" s="250">
        <f t="shared" si="1"/>
        <v>0</v>
      </c>
      <c r="O28" s="244">
        <v>0</v>
      </c>
    </row>
    <row r="29" spans="1:15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50">
        <f>K29*ARV5!H25</f>
        <v>0</v>
      </c>
      <c r="M29" s="245">
        <v>0</v>
      </c>
      <c r="N29" s="250">
        <f t="shared" si="1"/>
        <v>0</v>
      </c>
      <c r="O29" s="244">
        <v>0</v>
      </c>
    </row>
    <row r="30" spans="1:15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50">
        <f>K30*ARV5!H25</f>
        <v>0</v>
      </c>
      <c r="M30" s="245">
        <v>0</v>
      </c>
      <c r="N30" s="250">
        <f t="shared" si="1"/>
        <v>0</v>
      </c>
      <c r="O30" s="244">
        <v>0</v>
      </c>
    </row>
    <row r="31" spans="1:15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50">
        <f>K31*ARV5!H25</f>
        <v>0</v>
      </c>
      <c r="M31" s="245">
        <v>0</v>
      </c>
      <c r="N31" s="250">
        <f t="shared" si="1"/>
        <v>0</v>
      </c>
      <c r="O31" s="244">
        <v>0</v>
      </c>
    </row>
    <row r="32" spans="1:15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50">
        <f>K32*ARV5!H25</f>
        <v>0</v>
      </c>
      <c r="M32" s="245">
        <v>0</v>
      </c>
      <c r="N32" s="250">
        <f t="shared" si="1"/>
        <v>0</v>
      </c>
      <c r="O32" s="244">
        <v>0</v>
      </c>
    </row>
    <row r="33" spans="1:15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</row>
    <row r="35" spans="1:15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</row>
    <row r="36" spans="1:15" ht="12.75">
      <c r="A36" s="440"/>
      <c r="C36" s="444" t="s">
        <v>282</v>
      </c>
      <c r="D36" s="445"/>
      <c r="E36" s="445"/>
      <c r="F36" s="445"/>
      <c r="G36" s="446"/>
      <c r="H36" s="241">
        <f>SUM(H13:H35)</f>
        <v>0</v>
      </c>
      <c r="I36" s="241">
        <f aca="true" t="shared" si="2" ref="I36:O36">SUM(I13:I35)</f>
        <v>0</v>
      </c>
      <c r="J36" s="241">
        <f t="shared" si="2"/>
        <v>0</v>
      </c>
      <c r="K36" s="241">
        <f t="shared" si="2"/>
        <v>0</v>
      </c>
      <c r="L36" s="241">
        <f t="shared" si="2"/>
        <v>0</v>
      </c>
      <c r="M36" s="241">
        <f t="shared" si="2"/>
        <v>0</v>
      </c>
      <c r="N36" s="241">
        <f t="shared" si="2"/>
        <v>0</v>
      </c>
      <c r="O36" s="241">
        <f t="shared" si="2"/>
        <v>0</v>
      </c>
    </row>
    <row r="37" spans="1:15" ht="4.5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</row>
    <row r="38" spans="1:15" ht="4.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260"/>
      <c r="M38" s="261"/>
      <c r="N38" s="262"/>
      <c r="O38" s="260"/>
    </row>
    <row r="39" spans="1:15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261"/>
      <c r="M39" s="261"/>
      <c r="N39" s="261"/>
      <c r="O39" s="261"/>
    </row>
    <row r="40" spans="1:15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63"/>
      <c r="M40" s="263"/>
      <c r="N40" s="263"/>
      <c r="O40" s="263"/>
    </row>
    <row r="41" spans="1:15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263"/>
      <c r="M41" s="263"/>
      <c r="N41" s="263"/>
      <c r="O41" s="263"/>
    </row>
    <row r="42" spans="1:15" ht="4.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263"/>
      <c r="M42" s="263"/>
      <c r="N42" s="263"/>
      <c r="O42" s="263"/>
    </row>
    <row r="43" spans="1:15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63"/>
      <c r="M43" s="263"/>
      <c r="N43" s="263"/>
      <c r="O43" s="263"/>
    </row>
    <row r="44" spans="1:15" ht="3.7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263"/>
      <c r="M44" s="263"/>
      <c r="N44" s="263"/>
      <c r="O44" s="263"/>
    </row>
  </sheetData>
  <sheetProtection/>
  <mergeCells count="14">
    <mergeCell ref="C43:G43"/>
    <mergeCell ref="A7:A44"/>
    <mergeCell ref="C7:C9"/>
    <mergeCell ref="D7:D9"/>
    <mergeCell ref="E7:E9"/>
    <mergeCell ref="F7:F9"/>
    <mergeCell ref="G7:G9"/>
    <mergeCell ref="C35:G35"/>
    <mergeCell ref="D4:O4"/>
    <mergeCell ref="D5:O5"/>
    <mergeCell ref="C36:G36"/>
    <mergeCell ref="C39:G39"/>
    <mergeCell ref="C1:O1"/>
    <mergeCell ref="C40:G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zoomScalePageLayoutView="0" workbookViewId="0" topLeftCell="A1">
      <selection activeCell="N32" sqref="N32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140625" style="0" customWidth="1"/>
    <col min="14" max="14" width="11.140625" style="0" customWidth="1"/>
    <col min="15" max="15" width="11.421875" style="0" customWidth="1"/>
    <col min="16" max="16" width="11.00390625" style="0" customWidth="1"/>
    <col min="17" max="17" width="11.421875" style="0" customWidth="1"/>
    <col min="18" max="18" width="1.421875" style="0" customWidth="1"/>
  </cols>
  <sheetData>
    <row r="1" spans="3:17" ht="28.5" customHeight="1">
      <c r="C1" s="483" t="s">
        <v>299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ht="6.75" customHeight="1"/>
    <row r="3" spans="3:17" ht="4.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7" ht="18">
      <c r="A4" s="207"/>
      <c r="B4" s="207"/>
      <c r="C4" s="208" t="s">
        <v>298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</row>
    <row r="5" spans="1:17" ht="18">
      <c r="A5" s="207"/>
      <c r="B5" s="207"/>
      <c r="C5" s="208"/>
      <c r="D5" s="209"/>
      <c r="E5" s="209"/>
      <c r="F5" s="209"/>
      <c r="G5" s="209"/>
      <c r="H5" s="449" t="s">
        <v>294</v>
      </c>
      <c r="I5" s="449"/>
      <c r="J5" s="449"/>
      <c r="K5" s="449"/>
      <c r="L5" s="449"/>
      <c r="M5" s="449"/>
      <c r="N5" s="449"/>
      <c r="O5" s="449"/>
      <c r="P5" s="449"/>
      <c r="Q5" s="210"/>
    </row>
    <row r="6" spans="3:17" ht="5.2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330</v>
      </c>
      <c r="L7" s="211" t="s">
        <v>283</v>
      </c>
      <c r="M7" s="211" t="s">
        <v>287</v>
      </c>
      <c r="N7" s="211" t="s">
        <v>295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5.25" customHeight="1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7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</row>
    <row r="12" ht="5.25" customHeight="1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I13+J13</f>
        <v>0</v>
      </c>
      <c r="L13" s="241">
        <v>0</v>
      </c>
      <c r="M13" s="242">
        <f>SUM(H13,K13,L13)</f>
        <v>0</v>
      </c>
      <c r="N13" s="250">
        <f>'ARV 8'!L13+'ARV 7'!N13+ARV6!H56</f>
        <v>0</v>
      </c>
      <c r="O13" s="245">
        <v>0</v>
      </c>
      <c r="P13" s="250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I14+J14</f>
        <v>0</v>
      </c>
      <c r="L14" s="241">
        <v>0</v>
      </c>
      <c r="M14" s="242">
        <f aca="true" t="shared" si="1" ref="M14:M32">SUM(H14,K14,L14)</f>
        <v>0</v>
      </c>
      <c r="N14" s="250">
        <f>'ARV 8'!L14+'ARV 7'!N14+ARV6!H56</f>
        <v>0</v>
      </c>
      <c r="O14" s="245">
        <v>0</v>
      </c>
      <c r="P14" s="250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'ARV 8'!L15+'ARV 7'!N15+ARV6!H56</f>
        <v>0</v>
      </c>
      <c r="O15" s="245">
        <v>0</v>
      </c>
      <c r="P15" s="250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'ARV 8'!L16+'ARV 7'!N16+ARV6!H56</f>
        <v>0</v>
      </c>
      <c r="O16" s="245">
        <v>0</v>
      </c>
      <c r="P16" s="250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'ARV 8'!L17+'ARV 7'!N17+ARV6!H56</f>
        <v>0</v>
      </c>
      <c r="O17" s="245">
        <v>0</v>
      </c>
      <c r="P17" s="250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'ARV 8'!L18+'ARV 7'!N18+ARV6!H56</f>
        <v>0</v>
      </c>
      <c r="O18" s="245">
        <v>0</v>
      </c>
      <c r="P18" s="250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'ARV 8'!L19+'ARV 7'!N19+ARV6!H56</f>
        <v>0</v>
      </c>
      <c r="O19" s="245">
        <v>0</v>
      </c>
      <c r="P19" s="250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'ARV 8'!L20+'ARV 7'!N20+ARV6!H56</f>
        <v>0</v>
      </c>
      <c r="O20" s="245">
        <v>0</v>
      </c>
      <c r="P20" s="250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'ARV 8'!L21+'ARV 7'!N21+ARV6!H56</f>
        <v>0</v>
      </c>
      <c r="O21" s="245">
        <v>0</v>
      </c>
      <c r="P21" s="250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'ARV 8'!L22+'ARV 7'!N22+ARV6!H56</f>
        <v>0</v>
      </c>
      <c r="O22" s="245">
        <v>0</v>
      </c>
      <c r="P22" s="250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'ARV 8'!L23+'ARV 7'!N23+ARV6!H56</f>
        <v>0</v>
      </c>
      <c r="O23" s="245">
        <v>0</v>
      </c>
      <c r="P23" s="250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'ARV 8'!L24+'ARV 7'!N24+ARV6!H56</f>
        <v>0</v>
      </c>
      <c r="O24" s="245">
        <v>0</v>
      </c>
      <c r="P24" s="250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'ARV 8'!L25+'ARV 7'!N25+ARV6!H56</f>
        <v>0</v>
      </c>
      <c r="O25" s="245">
        <v>0</v>
      </c>
      <c r="P25" s="250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'ARV 8'!L26+'ARV 7'!N26+ARV6!H56</f>
        <v>0</v>
      </c>
      <c r="O26" s="245">
        <v>0</v>
      </c>
      <c r="P26" s="250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'ARV 8'!L27+'ARV 7'!N27+ARV6!H56</f>
        <v>0</v>
      </c>
      <c r="O27" s="245">
        <v>0</v>
      </c>
      <c r="P27" s="250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'ARV 8'!L28+'ARV 7'!N28+ARV6!H56</f>
        <v>0</v>
      </c>
      <c r="O28" s="245">
        <v>0</v>
      </c>
      <c r="P28" s="250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'ARV 8'!L29+'ARV 7'!N29+ARV6!H56</f>
        <v>0</v>
      </c>
      <c r="O29" s="245">
        <v>0</v>
      </c>
      <c r="P29" s="250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'ARV 8'!L30+'ARV 7'!N30+ARV6!H56</f>
        <v>0</v>
      </c>
      <c r="O30" s="245">
        <v>0</v>
      </c>
      <c r="P30" s="250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'ARV 8'!L31+'ARV 7'!N31+ARV6!H56</f>
        <v>0</v>
      </c>
      <c r="O31" s="245">
        <v>0</v>
      </c>
      <c r="P31" s="250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'ARV 8'!L32+'ARV 7'!N32+ARV6!H56</f>
        <v>0</v>
      </c>
      <c r="O32" s="245">
        <v>0</v>
      </c>
      <c r="P32" s="250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</row>
    <row r="37" spans="1:17" ht="5.25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  <c r="P37" s="145"/>
      <c r="Q37" s="20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6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5.2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5.2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A7:A44"/>
    <mergeCell ref="C7:C9"/>
    <mergeCell ref="D7:D9"/>
    <mergeCell ref="E7:E9"/>
    <mergeCell ref="C35:G35"/>
    <mergeCell ref="C36:G36"/>
    <mergeCell ref="C39:G39"/>
    <mergeCell ref="C40:G40"/>
    <mergeCell ref="C43:G43"/>
    <mergeCell ref="H4:P4"/>
    <mergeCell ref="H5:P5"/>
    <mergeCell ref="I7:J7"/>
    <mergeCell ref="F7:F9"/>
    <mergeCell ref="G7:G9"/>
    <mergeCell ref="C1:Q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6.7109375" style="81" customWidth="1"/>
    <col min="2" max="11" width="8.8515625" style="81" customWidth="1"/>
    <col min="12" max="16384" width="9.140625" style="81" customWidth="1"/>
  </cols>
  <sheetData>
    <row r="1" spans="1:12" ht="30" customHeight="1">
      <c r="A1" s="284" t="s">
        <v>290</v>
      </c>
      <c r="B1" s="283" t="s">
        <v>187</v>
      </c>
      <c r="C1" s="283"/>
      <c r="D1" s="283"/>
      <c r="E1" s="283"/>
      <c r="F1" s="283"/>
      <c r="G1" s="283"/>
      <c r="H1" s="283"/>
      <c r="I1" s="283"/>
      <c r="J1" s="283"/>
      <c r="K1" s="283"/>
      <c r="L1" s="80"/>
    </row>
    <row r="2" spans="1:11" ht="15" customHeight="1">
      <c r="A2" s="472" t="s">
        <v>192</v>
      </c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 customHeight="1">
      <c r="A3" s="473"/>
      <c r="B3" s="85" t="s">
        <v>109</v>
      </c>
      <c r="C3" s="86"/>
      <c r="D3" s="86"/>
      <c r="E3" s="86"/>
      <c r="F3" s="86"/>
      <c r="G3" s="86"/>
      <c r="H3" s="86" t="s">
        <v>113</v>
      </c>
      <c r="I3" s="86"/>
      <c r="J3" s="86"/>
      <c r="K3" s="87"/>
    </row>
    <row r="4" spans="1:11" ht="15" customHeight="1">
      <c r="A4" s="473"/>
      <c r="B4" s="85" t="s">
        <v>111</v>
      </c>
      <c r="C4" s="86"/>
      <c r="D4" s="86"/>
      <c r="E4" s="86"/>
      <c r="F4" s="86"/>
      <c r="G4" s="86"/>
      <c r="H4" s="86"/>
      <c r="I4" s="86"/>
      <c r="J4" s="86"/>
      <c r="K4" s="88" t="s">
        <v>105</v>
      </c>
    </row>
    <row r="5" spans="1:11" ht="15" customHeight="1">
      <c r="A5" s="473"/>
      <c r="B5" s="85" t="s">
        <v>112</v>
      </c>
      <c r="C5" s="86"/>
      <c r="D5" s="86"/>
      <c r="E5" s="86"/>
      <c r="F5" s="86"/>
      <c r="G5" s="86"/>
      <c r="H5" s="86"/>
      <c r="I5" s="86"/>
      <c r="J5" s="86"/>
      <c r="K5" s="88" t="s">
        <v>106</v>
      </c>
    </row>
    <row r="6" spans="1:11" ht="15" customHeight="1">
      <c r="A6" s="473"/>
      <c r="B6" s="89" t="s">
        <v>107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12.75" customHeight="1">
      <c r="A7" s="473"/>
      <c r="B7" s="469" t="s">
        <v>108</v>
      </c>
      <c r="C7" s="470"/>
      <c r="D7" s="470"/>
      <c r="E7" s="470"/>
      <c r="F7" s="470"/>
      <c r="G7" s="470"/>
      <c r="H7" s="470"/>
      <c r="I7" s="470"/>
      <c r="J7" s="470"/>
      <c r="K7" s="471"/>
    </row>
    <row r="8" spans="1:11" ht="15" customHeight="1">
      <c r="A8" s="473"/>
      <c r="B8" s="469"/>
      <c r="C8" s="470"/>
      <c r="D8" s="470"/>
      <c r="E8" s="470"/>
      <c r="F8" s="470"/>
      <c r="G8" s="470"/>
      <c r="H8" s="470"/>
      <c r="I8" s="470"/>
      <c r="J8" s="470"/>
      <c r="K8" s="471"/>
    </row>
    <row r="9" spans="1:11" ht="12.75" customHeight="1">
      <c r="A9" s="473"/>
      <c r="B9" s="465" t="s">
        <v>316</v>
      </c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5" customHeight="1">
      <c r="A10" s="473"/>
      <c r="B10" s="468"/>
      <c r="C10" s="466"/>
      <c r="D10" s="466"/>
      <c r="E10" s="466"/>
      <c r="F10" s="466"/>
      <c r="G10" s="466"/>
      <c r="H10" s="466"/>
      <c r="I10" s="466"/>
      <c r="J10" s="466"/>
      <c r="K10" s="467"/>
    </row>
    <row r="11" spans="1:11" ht="15" customHeight="1">
      <c r="A11" s="473"/>
      <c r="B11" s="94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5" customHeight="1">
      <c r="A12" s="473"/>
      <c r="B12" s="85"/>
      <c r="C12" s="86"/>
      <c r="D12" s="86"/>
      <c r="E12" s="86"/>
      <c r="F12" s="86"/>
      <c r="G12" s="86"/>
      <c r="H12" s="95"/>
      <c r="I12" s="86"/>
      <c r="J12" s="86"/>
      <c r="K12" s="87"/>
    </row>
    <row r="13" spans="1:11" ht="15" customHeight="1">
      <c r="A13" s="473"/>
      <c r="B13" s="110" t="s">
        <v>128</v>
      </c>
      <c r="C13" s="86"/>
      <c r="D13" s="86"/>
      <c r="E13" s="86"/>
      <c r="F13" s="86"/>
      <c r="G13" s="96"/>
      <c r="H13" s="96"/>
      <c r="I13" s="96"/>
      <c r="J13" s="96"/>
      <c r="K13" s="97"/>
    </row>
    <row r="14" spans="1:11" ht="12.75" customHeight="1">
      <c r="A14" s="473"/>
      <c r="B14" s="98"/>
      <c r="C14" s="95"/>
      <c r="D14" s="95"/>
      <c r="E14" s="95"/>
      <c r="F14" s="95"/>
      <c r="G14" s="462" t="s">
        <v>190</v>
      </c>
      <c r="H14" s="463"/>
      <c r="I14" s="463"/>
      <c r="J14" s="463"/>
      <c r="K14" s="464"/>
    </row>
    <row r="15" spans="1:11" ht="15" customHeight="1">
      <c r="A15" s="474"/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ht="18" customHeight="1"/>
    <row r="17" ht="18" customHeight="1"/>
    <row r="18" spans="1:12" ht="30" customHeight="1">
      <c r="A18" s="475" t="s">
        <v>197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80"/>
    </row>
    <row r="19" spans="1:11" ht="15" customHeight="1">
      <c r="A19" s="472" t="s">
        <v>192</v>
      </c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5" customHeight="1">
      <c r="A20" s="473"/>
      <c r="B20" s="85" t="s">
        <v>109</v>
      </c>
      <c r="C20" s="86"/>
      <c r="D20" s="86"/>
      <c r="E20" s="86"/>
      <c r="F20" s="86"/>
      <c r="G20" s="86"/>
      <c r="H20" s="86" t="s">
        <v>110</v>
      </c>
      <c r="I20" s="86"/>
      <c r="J20" s="86"/>
      <c r="K20" s="87"/>
    </row>
    <row r="21" spans="1:11" ht="15" customHeight="1">
      <c r="A21" s="473"/>
      <c r="B21" s="85" t="s">
        <v>111</v>
      </c>
      <c r="C21" s="86"/>
      <c r="D21" s="86"/>
      <c r="E21" s="86"/>
      <c r="F21" s="86"/>
      <c r="G21" s="86"/>
      <c r="H21" s="86"/>
      <c r="I21" s="86"/>
      <c r="J21" s="86"/>
      <c r="K21" s="88" t="s">
        <v>193</v>
      </c>
    </row>
    <row r="22" spans="1:11" ht="15" customHeight="1">
      <c r="A22" s="473"/>
      <c r="B22" s="85" t="s">
        <v>194</v>
      </c>
      <c r="C22" s="86"/>
      <c r="D22" s="86"/>
      <c r="E22" s="86"/>
      <c r="F22" s="86"/>
      <c r="G22" s="86"/>
      <c r="H22" s="86"/>
      <c r="I22" s="86"/>
      <c r="J22" s="86"/>
      <c r="K22" s="88" t="s">
        <v>106</v>
      </c>
    </row>
    <row r="23" spans="1:11" ht="15" customHeight="1">
      <c r="A23" s="473"/>
      <c r="B23" s="89" t="s">
        <v>107</v>
      </c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12.75" customHeight="1">
      <c r="A24" s="473"/>
      <c r="B24" s="469" t="s">
        <v>195</v>
      </c>
      <c r="C24" s="477"/>
      <c r="D24" s="477"/>
      <c r="E24" s="477"/>
      <c r="F24" s="477"/>
      <c r="G24" s="477"/>
      <c r="H24" s="477"/>
      <c r="I24" s="477"/>
      <c r="J24" s="477"/>
      <c r="K24" s="478"/>
    </row>
    <row r="25" spans="1:11" ht="15" customHeight="1">
      <c r="A25" s="473"/>
      <c r="B25" s="479"/>
      <c r="C25" s="480"/>
      <c r="D25" s="480"/>
      <c r="E25" s="480"/>
      <c r="F25" s="480"/>
      <c r="G25" s="480"/>
      <c r="H25" s="480"/>
      <c r="I25" s="480"/>
      <c r="J25" s="480"/>
      <c r="K25" s="481"/>
    </row>
    <row r="26" spans="1:11" ht="15" customHeight="1">
      <c r="A26" s="473"/>
      <c r="B26" s="94"/>
      <c r="C26" s="92"/>
      <c r="D26" s="92"/>
      <c r="E26" s="92"/>
      <c r="F26" s="92"/>
      <c r="G26" s="92"/>
      <c r="H26" s="92"/>
      <c r="I26" s="92"/>
      <c r="J26" s="92"/>
      <c r="K26" s="93"/>
    </row>
    <row r="27" spans="1:11" ht="15" customHeight="1">
      <c r="A27" s="473"/>
      <c r="B27" s="85"/>
      <c r="C27" s="86"/>
      <c r="D27" s="86"/>
      <c r="E27" s="86"/>
      <c r="F27" s="86"/>
      <c r="G27" s="86"/>
      <c r="H27" s="86"/>
      <c r="I27" s="86"/>
      <c r="J27" s="86"/>
      <c r="K27" s="87"/>
    </row>
    <row r="28" spans="1:11" ht="15" customHeight="1">
      <c r="A28" s="473"/>
      <c r="B28" s="110" t="s">
        <v>128</v>
      </c>
      <c r="C28" s="86"/>
      <c r="D28" s="86"/>
      <c r="E28" s="86"/>
      <c r="F28" s="86"/>
      <c r="G28" s="96"/>
      <c r="H28" s="96"/>
      <c r="I28" s="96"/>
      <c r="J28" s="96"/>
      <c r="K28" s="97"/>
    </row>
    <row r="29" spans="1:11" ht="12.75" customHeight="1">
      <c r="A29" s="473"/>
      <c r="B29" s="98"/>
      <c r="C29" s="95"/>
      <c r="D29" s="95"/>
      <c r="E29" s="95"/>
      <c r="F29" s="95"/>
      <c r="G29" s="462" t="s">
        <v>190</v>
      </c>
      <c r="H29" s="463"/>
      <c r="I29" s="463"/>
      <c r="J29" s="463"/>
      <c r="K29" s="464"/>
    </row>
    <row r="30" spans="1:11" ht="45" customHeight="1">
      <c r="A30" s="474"/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ht="18" customHeight="1">
      <c r="A31" s="83"/>
      <c r="K31" s="102"/>
    </row>
    <row r="32" spans="1:12" ht="30" customHeight="1">
      <c r="A32" s="475" t="s">
        <v>191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80"/>
    </row>
    <row r="33" spans="1:11" ht="15" customHeight="1">
      <c r="A33" s="485"/>
      <c r="B33" s="486"/>
      <c r="C33" s="486"/>
      <c r="D33" s="486"/>
      <c r="E33" s="486"/>
      <c r="F33" s="486"/>
      <c r="G33" s="486"/>
      <c r="H33" s="486"/>
      <c r="I33" s="486"/>
      <c r="J33" s="486"/>
      <c r="K33" s="487"/>
    </row>
    <row r="34" spans="1:11" ht="15" customHeight="1">
      <c r="A34" s="488"/>
      <c r="B34" s="489"/>
      <c r="C34" s="489"/>
      <c r="D34" s="489"/>
      <c r="E34" s="489"/>
      <c r="F34" s="489"/>
      <c r="G34" s="489"/>
      <c r="H34" s="489"/>
      <c r="I34" s="489"/>
      <c r="J34" s="489"/>
      <c r="K34" s="490"/>
    </row>
    <row r="35" spans="1:11" ht="15" customHeight="1">
      <c r="A35" s="488"/>
      <c r="B35" s="489"/>
      <c r="C35" s="489"/>
      <c r="D35" s="489"/>
      <c r="E35" s="489"/>
      <c r="F35" s="489"/>
      <c r="G35" s="489"/>
      <c r="H35" s="489"/>
      <c r="I35" s="489"/>
      <c r="J35" s="489"/>
      <c r="K35" s="490"/>
    </row>
    <row r="36" spans="1:11" ht="68.25" customHeight="1">
      <c r="A36" s="491"/>
      <c r="B36" s="492"/>
      <c r="C36" s="492"/>
      <c r="D36" s="492"/>
      <c r="E36" s="492"/>
      <c r="F36" s="492"/>
      <c r="G36" s="492"/>
      <c r="H36" s="492"/>
      <c r="I36" s="492"/>
      <c r="J36" s="492"/>
      <c r="K36" s="493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0">
    <mergeCell ref="B9:K10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4">
      <selection activeCell="M13" sqref="M13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0.5625" style="0" customWidth="1"/>
    <col min="4" max="4" width="6.7109375" style="0" customWidth="1"/>
    <col min="5" max="5" width="55.7109375" style="0" customWidth="1"/>
    <col min="6" max="7" width="8.7109375" style="0" customWidth="1"/>
    <col min="8" max="8" width="8.57421875" style="0" customWidth="1"/>
    <col min="9" max="9" width="11.00390625" style="0" customWidth="1"/>
    <col min="10" max="10" width="3.8515625" style="0" customWidth="1"/>
    <col min="11" max="11" width="8.8515625" style="0" customWidth="1"/>
    <col min="12" max="12" width="2.8515625" style="0" customWidth="1"/>
    <col min="13" max="13" width="13.421875" style="0" customWidth="1"/>
    <col min="14" max="14" width="13.00390625" style="0" customWidth="1"/>
  </cols>
  <sheetData>
    <row r="1" spans="1:14" ht="27.75" customHeight="1">
      <c r="A1" s="482" t="s">
        <v>300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3" spans="1:14" s="36" customFormat="1" ht="30" customHeight="1">
      <c r="A3" s="397" t="s">
        <v>297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</row>
    <row r="4" spans="1:12" s="36" customFormat="1" ht="12.75" customHeight="1">
      <c r="A4" s="37"/>
      <c r="B4" s="37"/>
      <c r="C4" s="38" t="s">
        <v>0</v>
      </c>
      <c r="D4" s="38"/>
      <c r="E4" s="37"/>
      <c r="F4" s="37"/>
      <c r="G4" s="37"/>
      <c r="H4" s="37"/>
      <c r="I4" s="37"/>
      <c r="J4" s="37"/>
      <c r="K4" s="37"/>
      <c r="L4" s="39"/>
    </row>
    <row r="5" spans="1:14" s="36" customFormat="1" ht="12.75" customHeight="1">
      <c r="A5" s="40"/>
      <c r="B5" s="41" t="s">
        <v>0</v>
      </c>
      <c r="C5" s="40"/>
      <c r="D5" s="40"/>
      <c r="E5" s="42" t="s">
        <v>0</v>
      </c>
      <c r="F5" s="42"/>
      <c r="G5" s="42" t="s">
        <v>0</v>
      </c>
      <c r="H5" s="42" t="s">
        <v>0</v>
      </c>
      <c r="J5" s="43"/>
      <c r="K5" s="42"/>
      <c r="L5" s="409"/>
      <c r="M5" s="358"/>
      <c r="N5" s="358"/>
    </row>
    <row r="6" spans="1:14" s="36" customFormat="1" ht="12.75" customHeight="1">
      <c r="A6" s="40"/>
      <c r="B6" s="41"/>
      <c r="C6" s="40"/>
      <c r="D6" s="40"/>
      <c r="E6" s="42"/>
      <c r="F6" s="42"/>
      <c r="G6" s="42"/>
      <c r="H6" s="42"/>
      <c r="J6" s="43"/>
      <c r="K6" s="43"/>
      <c r="L6" s="409"/>
      <c r="M6" s="358"/>
      <c r="N6" s="358"/>
    </row>
    <row r="7" spans="1:12" s="36" customFormat="1" ht="12.75" customHeight="1">
      <c r="A7" s="40"/>
      <c r="B7" s="41"/>
      <c r="C7" s="40"/>
      <c r="D7" s="40"/>
      <c r="E7" s="42"/>
      <c r="F7" s="42"/>
      <c r="G7" s="42"/>
      <c r="H7" s="42"/>
      <c r="J7" s="43"/>
      <c r="K7" s="43"/>
      <c r="L7" s="43"/>
    </row>
    <row r="8" spans="1:14" s="36" customFormat="1" ht="12.75" customHeight="1">
      <c r="A8" s="40"/>
      <c r="B8" s="41"/>
      <c r="C8" s="40"/>
      <c r="D8" s="40"/>
      <c r="E8" s="42"/>
      <c r="F8" s="42"/>
      <c r="G8" s="42"/>
      <c r="H8" s="42"/>
      <c r="J8" s="43"/>
      <c r="K8" s="43"/>
      <c r="L8" s="44"/>
      <c r="M8" s="45"/>
      <c r="N8" s="258"/>
    </row>
    <row r="9" spans="1:14" ht="12.75" customHeight="1">
      <c r="A9" s="398" t="s">
        <v>30</v>
      </c>
      <c r="B9" s="113">
        <v>1</v>
      </c>
      <c r="C9" s="408" t="s">
        <v>229</v>
      </c>
      <c r="D9" s="408"/>
      <c r="E9" s="408"/>
      <c r="F9" s="408"/>
      <c r="G9" s="408"/>
      <c r="H9" s="114" t="s">
        <v>130</v>
      </c>
      <c r="I9" s="115">
        <v>387.27</v>
      </c>
      <c r="J9" s="116" t="s">
        <v>31</v>
      </c>
      <c r="K9" s="117" t="s">
        <v>230</v>
      </c>
      <c r="L9" s="47" t="s">
        <v>22</v>
      </c>
      <c r="M9" s="45"/>
      <c r="N9" s="46"/>
    </row>
    <row r="10" spans="1:14" ht="21" customHeight="1">
      <c r="A10" s="398"/>
      <c r="B10" s="113">
        <v>2</v>
      </c>
      <c r="C10" s="280" t="s">
        <v>336</v>
      </c>
      <c r="D10" s="131"/>
      <c r="E10" s="131"/>
      <c r="F10" s="281" t="s">
        <v>338</v>
      </c>
      <c r="G10" s="281" t="s">
        <v>339</v>
      </c>
      <c r="H10" s="114"/>
      <c r="I10" s="115"/>
      <c r="J10" s="116"/>
      <c r="K10" s="117"/>
      <c r="L10" s="47"/>
      <c r="M10" s="45"/>
      <c r="N10" s="257"/>
    </row>
    <row r="11" spans="1:10" ht="24" customHeight="1">
      <c r="A11" s="398"/>
      <c r="B11" s="113" t="s">
        <v>132</v>
      </c>
      <c r="C11" s="399"/>
      <c r="D11" s="403" t="s">
        <v>133</v>
      </c>
      <c r="E11" s="390"/>
      <c r="F11" s="119">
        <v>0.2</v>
      </c>
      <c r="G11" s="119">
        <v>0.2</v>
      </c>
      <c r="H11" s="113" t="s">
        <v>130</v>
      </c>
      <c r="I11" s="128">
        <f>G11*I9</f>
        <v>77.45400000000001</v>
      </c>
      <c r="J11" s="116" t="s">
        <v>31</v>
      </c>
    </row>
    <row r="12" spans="1:10" ht="24" customHeight="1">
      <c r="A12" s="398"/>
      <c r="B12" s="113" t="s">
        <v>134</v>
      </c>
      <c r="C12" s="400"/>
      <c r="D12" s="392" t="s">
        <v>352</v>
      </c>
      <c r="E12" s="390"/>
      <c r="F12" s="119">
        <v>0.02</v>
      </c>
      <c r="G12" s="119">
        <v>0.02</v>
      </c>
      <c r="H12" s="113" t="s">
        <v>130</v>
      </c>
      <c r="I12" s="128">
        <f>G12*I9</f>
        <v>7.7454</v>
      </c>
      <c r="J12" s="116" t="s">
        <v>31</v>
      </c>
    </row>
    <row r="13" spans="1:10" ht="24" customHeight="1">
      <c r="A13" s="398"/>
      <c r="B13" s="113" t="s">
        <v>135</v>
      </c>
      <c r="C13" s="401"/>
      <c r="D13" s="403" t="s">
        <v>136</v>
      </c>
      <c r="E13" s="411"/>
      <c r="F13" s="119">
        <v>0.02</v>
      </c>
      <c r="G13" s="119">
        <v>0.02</v>
      </c>
      <c r="H13" s="113" t="s">
        <v>130</v>
      </c>
      <c r="I13" s="128">
        <f>G13*I9</f>
        <v>7.7454</v>
      </c>
      <c r="J13" s="116" t="s">
        <v>31</v>
      </c>
    </row>
    <row r="14" spans="1:10" ht="21" customHeight="1">
      <c r="A14" s="398"/>
      <c r="B14" s="113">
        <v>3</v>
      </c>
      <c r="C14" s="410" t="s">
        <v>337</v>
      </c>
      <c r="D14" s="380"/>
      <c r="E14" s="380"/>
      <c r="F14" s="380"/>
      <c r="G14" s="303"/>
      <c r="H14" s="113"/>
      <c r="I14" s="128"/>
      <c r="J14" s="116"/>
    </row>
    <row r="15" spans="1:10" ht="24" customHeight="1">
      <c r="A15" s="398"/>
      <c r="B15" s="113" t="s">
        <v>137</v>
      </c>
      <c r="C15" s="386"/>
      <c r="D15" s="392" t="s">
        <v>320</v>
      </c>
      <c r="E15" s="390"/>
      <c r="F15" s="119">
        <v>0.07</v>
      </c>
      <c r="G15" s="119">
        <v>0.07</v>
      </c>
      <c r="H15" s="113" t="s">
        <v>130</v>
      </c>
      <c r="I15" s="128">
        <f>G15*I9</f>
        <v>27.108900000000002</v>
      </c>
      <c r="J15" s="116" t="s">
        <v>31</v>
      </c>
    </row>
    <row r="16" spans="1:10" ht="24" customHeight="1">
      <c r="A16" s="398"/>
      <c r="B16" s="113" t="s">
        <v>231</v>
      </c>
      <c r="C16" s="387"/>
      <c r="D16" s="393" t="s">
        <v>358</v>
      </c>
      <c r="E16" s="303"/>
      <c r="F16" s="119">
        <v>0.05</v>
      </c>
      <c r="G16" s="119">
        <v>0.05</v>
      </c>
      <c r="H16" s="113" t="s">
        <v>130</v>
      </c>
      <c r="I16" s="128">
        <f>G16*I9</f>
        <v>19.363500000000002</v>
      </c>
      <c r="J16" s="116" t="s">
        <v>31</v>
      </c>
    </row>
    <row r="17" spans="1:10" ht="24" customHeight="1">
      <c r="A17" s="398"/>
      <c r="B17" s="113" t="s">
        <v>232</v>
      </c>
      <c r="C17" s="387"/>
      <c r="D17" s="389" t="s">
        <v>348</v>
      </c>
      <c r="E17" s="390"/>
      <c r="F17" s="119">
        <v>0.1</v>
      </c>
      <c r="G17" s="119">
        <v>0.1</v>
      </c>
      <c r="H17" s="113" t="s">
        <v>130</v>
      </c>
      <c r="I17" s="128">
        <f>G17*I9</f>
        <v>38.727000000000004</v>
      </c>
      <c r="J17" s="116" t="s">
        <v>31</v>
      </c>
    </row>
    <row r="18" spans="1:10" ht="24" customHeight="1">
      <c r="A18" s="398"/>
      <c r="B18" s="113" t="s">
        <v>233</v>
      </c>
      <c r="C18" s="387"/>
      <c r="D18" s="403" t="s">
        <v>234</v>
      </c>
      <c r="E18" s="390"/>
      <c r="F18" s="119">
        <v>0.1</v>
      </c>
      <c r="G18" s="119">
        <v>0.1</v>
      </c>
      <c r="H18" s="113" t="s">
        <v>130</v>
      </c>
      <c r="I18" s="128">
        <f>G18*I9</f>
        <v>38.727000000000004</v>
      </c>
      <c r="J18" s="116" t="s">
        <v>31</v>
      </c>
    </row>
    <row r="19" spans="1:10" ht="22.5" customHeight="1">
      <c r="A19" s="398"/>
      <c r="B19" s="402" t="s">
        <v>235</v>
      </c>
      <c r="C19" s="387"/>
      <c r="D19" s="406" t="s">
        <v>138</v>
      </c>
      <c r="E19" s="272" t="s">
        <v>349</v>
      </c>
      <c r="F19" s="119">
        <v>0.12</v>
      </c>
      <c r="G19" s="119">
        <v>0.12</v>
      </c>
      <c r="H19" s="113" t="s">
        <v>130</v>
      </c>
      <c r="I19" s="128">
        <f>G19*I9</f>
        <v>46.47239999999999</v>
      </c>
      <c r="J19" s="116" t="s">
        <v>31</v>
      </c>
    </row>
    <row r="20" spans="1:10" ht="22.5" customHeight="1">
      <c r="A20" s="398"/>
      <c r="B20" s="402"/>
      <c r="C20" s="387"/>
      <c r="D20" s="406"/>
      <c r="E20" s="272" t="s">
        <v>350</v>
      </c>
      <c r="F20" s="119">
        <v>0.1</v>
      </c>
      <c r="G20" s="119">
        <v>0.1</v>
      </c>
      <c r="H20" s="113" t="s">
        <v>130</v>
      </c>
      <c r="I20" s="120" t="s">
        <v>139</v>
      </c>
      <c r="J20" s="116" t="s">
        <v>31</v>
      </c>
    </row>
    <row r="21" spans="1:10" ht="22.5" customHeight="1">
      <c r="A21" s="398"/>
      <c r="B21" s="402"/>
      <c r="C21" s="387"/>
      <c r="D21" s="406"/>
      <c r="E21" s="273" t="s">
        <v>351</v>
      </c>
      <c r="F21" s="119">
        <v>0.07</v>
      </c>
      <c r="G21" s="119">
        <v>0.07</v>
      </c>
      <c r="H21" s="113" t="s">
        <v>130</v>
      </c>
      <c r="I21" s="120" t="s">
        <v>139</v>
      </c>
      <c r="J21" s="116" t="s">
        <v>32</v>
      </c>
    </row>
    <row r="22" spans="1:14" ht="22.5" customHeight="1">
      <c r="A22" s="398"/>
      <c r="B22" s="138" t="s">
        <v>236</v>
      </c>
      <c r="C22" s="388"/>
      <c r="D22" s="392" t="s">
        <v>340</v>
      </c>
      <c r="E22" s="390"/>
      <c r="F22" s="119">
        <v>0.05</v>
      </c>
      <c r="G22" s="119">
        <v>0.05</v>
      </c>
      <c r="H22" s="113" t="s">
        <v>130</v>
      </c>
      <c r="I22" s="128">
        <f>G22*I9</f>
        <v>19.363500000000002</v>
      </c>
      <c r="J22" s="116"/>
      <c r="M22" s="45"/>
      <c r="N22" s="258" t="s">
        <v>0</v>
      </c>
    </row>
    <row r="23" spans="1:14" ht="12.75">
      <c r="A23" s="398"/>
      <c r="B23" s="396" t="s">
        <v>341</v>
      </c>
      <c r="C23" s="396"/>
      <c r="D23" s="396"/>
      <c r="E23" s="396"/>
      <c r="F23" s="396"/>
      <c r="G23" s="396"/>
      <c r="H23" s="113" t="s">
        <v>130</v>
      </c>
      <c r="I23" s="129">
        <f>SUM(I9:I22)</f>
        <v>669.9771000000001</v>
      </c>
      <c r="K23" s="117" t="s">
        <v>237</v>
      </c>
      <c r="L23" s="47" t="s">
        <v>22</v>
      </c>
      <c r="M23" s="45"/>
      <c r="N23" s="46"/>
    </row>
    <row r="24" spans="2:14" ht="12.75" customHeight="1">
      <c r="B24" s="116"/>
      <c r="G24" s="121"/>
      <c r="H24" s="116"/>
      <c r="I24" s="122"/>
      <c r="M24" s="45"/>
      <c r="N24" s="259"/>
    </row>
    <row r="25" spans="1:9" ht="12.75">
      <c r="A25" s="398" t="s">
        <v>33</v>
      </c>
      <c r="B25" s="113">
        <v>4</v>
      </c>
      <c r="C25" s="403" t="s">
        <v>33</v>
      </c>
      <c r="D25" s="404"/>
      <c r="E25" s="404"/>
      <c r="F25" s="404"/>
      <c r="G25" s="405"/>
      <c r="H25" s="113"/>
      <c r="I25" s="123"/>
    </row>
    <row r="26" spans="1:10" ht="12.75">
      <c r="A26" s="398"/>
      <c r="B26" s="113" t="s">
        <v>140</v>
      </c>
      <c r="C26" s="383"/>
      <c r="D26" s="391" t="s">
        <v>343</v>
      </c>
      <c r="E26" s="303"/>
      <c r="F26" s="119">
        <v>0.14</v>
      </c>
      <c r="G26" s="119">
        <v>0.14</v>
      </c>
      <c r="H26" s="113" t="s">
        <v>130</v>
      </c>
      <c r="I26" s="130">
        <f>G26*I23</f>
        <v>93.79679400000002</v>
      </c>
      <c r="J26" s="116" t="s">
        <v>31</v>
      </c>
    </row>
    <row r="27" spans="1:10" ht="12.75">
      <c r="A27" s="398"/>
      <c r="B27" s="113" t="s">
        <v>142</v>
      </c>
      <c r="C27" s="384"/>
      <c r="D27" s="391" t="s">
        <v>238</v>
      </c>
      <c r="E27" s="303"/>
      <c r="F27" s="119">
        <v>0.04</v>
      </c>
      <c r="G27" s="119">
        <v>0.04</v>
      </c>
      <c r="H27" s="113" t="s">
        <v>130</v>
      </c>
      <c r="I27" s="130">
        <f>G27*I23</f>
        <v>26.799084000000004</v>
      </c>
      <c r="J27" s="116"/>
    </row>
    <row r="28" spans="1:10" ht="12.75" customHeight="1">
      <c r="A28" s="398"/>
      <c r="B28" s="113" t="s">
        <v>143</v>
      </c>
      <c r="C28" s="384"/>
      <c r="D28" s="394" t="s">
        <v>239</v>
      </c>
      <c r="E28" s="390"/>
      <c r="F28" s="119">
        <v>0.05</v>
      </c>
      <c r="G28" s="119">
        <v>0.05</v>
      </c>
      <c r="H28" s="113" t="s">
        <v>130</v>
      </c>
      <c r="I28" s="130">
        <f>G28*I23</f>
        <v>33.498855000000006</v>
      </c>
      <c r="J28" s="116" t="s">
        <v>31</v>
      </c>
    </row>
    <row r="29" spans="1:10" ht="12.75">
      <c r="A29" s="398"/>
      <c r="B29" s="113" t="s">
        <v>144</v>
      </c>
      <c r="C29" s="384"/>
      <c r="D29" s="391" t="s">
        <v>145</v>
      </c>
      <c r="E29" s="303"/>
      <c r="F29" s="119">
        <v>0.05</v>
      </c>
      <c r="G29" s="119">
        <v>0.05</v>
      </c>
      <c r="H29" s="113" t="s">
        <v>130</v>
      </c>
      <c r="I29" s="130">
        <f>G29*I23</f>
        <v>33.498855000000006</v>
      </c>
      <c r="J29" s="116" t="s">
        <v>31</v>
      </c>
    </row>
    <row r="30" spans="1:10" ht="12.75" customHeight="1">
      <c r="A30" s="398"/>
      <c r="B30" s="113" t="s">
        <v>146</v>
      </c>
      <c r="C30" s="384"/>
      <c r="D30" s="389" t="s">
        <v>344</v>
      </c>
      <c r="E30" s="395"/>
      <c r="F30" s="119">
        <v>0.03</v>
      </c>
      <c r="G30" s="119">
        <v>0.03</v>
      </c>
      <c r="H30" s="113" t="s">
        <v>130</v>
      </c>
      <c r="I30" s="130">
        <f>G30*I23</f>
        <v>20.099313000000002</v>
      </c>
      <c r="J30" s="116" t="s">
        <v>31</v>
      </c>
    </row>
    <row r="31" spans="1:10" ht="12.75" customHeight="1">
      <c r="A31" s="398"/>
      <c r="B31" s="113" t="s">
        <v>147</v>
      </c>
      <c r="C31" s="385"/>
      <c r="D31" s="394" t="s">
        <v>148</v>
      </c>
      <c r="E31" s="390"/>
      <c r="F31" s="119">
        <v>0.01</v>
      </c>
      <c r="G31" s="119">
        <v>0.01</v>
      </c>
      <c r="H31" s="113" t="s">
        <v>130</v>
      </c>
      <c r="I31" s="130">
        <f>G31*I23</f>
        <v>6.699771000000001</v>
      </c>
      <c r="J31" s="116" t="s">
        <v>32</v>
      </c>
    </row>
    <row r="32" spans="2:14" ht="12.75">
      <c r="B32" s="396" t="s">
        <v>342</v>
      </c>
      <c r="C32" s="396"/>
      <c r="D32" s="396"/>
      <c r="E32" s="396"/>
      <c r="F32" s="396"/>
      <c r="G32" s="396"/>
      <c r="H32" s="114" t="s">
        <v>130</v>
      </c>
      <c r="I32" s="129">
        <f>SUM(I23:I31)</f>
        <v>884.3697720000002</v>
      </c>
      <c r="K32" s="117" t="s">
        <v>240</v>
      </c>
      <c r="L32" s="47" t="s">
        <v>22</v>
      </c>
      <c r="M32" s="45"/>
      <c r="N32" s="46" t="s">
        <v>0</v>
      </c>
    </row>
    <row r="33" spans="13:14" ht="12.75">
      <c r="M33" s="45"/>
      <c r="N33" s="259"/>
    </row>
    <row r="34" spans="13:14" ht="12.75">
      <c r="M34" s="45"/>
      <c r="N34" s="257"/>
    </row>
  </sheetData>
  <sheetProtection/>
  <mergeCells count="30">
    <mergeCell ref="B32:G32"/>
    <mergeCell ref="B19:B21"/>
    <mergeCell ref="D19:D21"/>
    <mergeCell ref="D22:E22"/>
    <mergeCell ref="B23:G23"/>
    <mergeCell ref="A25:A31"/>
    <mergeCell ref="C25:G25"/>
    <mergeCell ref="C26:C31"/>
    <mergeCell ref="D26:E26"/>
    <mergeCell ref="D27:E27"/>
    <mergeCell ref="D28:E28"/>
    <mergeCell ref="D29:E29"/>
    <mergeCell ref="D30:E30"/>
    <mergeCell ref="D31:E31"/>
    <mergeCell ref="C14:G14"/>
    <mergeCell ref="C15:C22"/>
    <mergeCell ref="D15:E15"/>
    <mergeCell ref="D16:E16"/>
    <mergeCell ref="D17:E17"/>
    <mergeCell ref="D18:E18"/>
    <mergeCell ref="A1:N1"/>
    <mergeCell ref="A3:N3"/>
    <mergeCell ref="L5:N5"/>
    <mergeCell ref="L6:N6"/>
    <mergeCell ref="A9:A23"/>
    <mergeCell ref="C9:G9"/>
    <mergeCell ref="C11:C13"/>
    <mergeCell ref="D11:E11"/>
    <mergeCell ref="D12:E12"/>
    <mergeCell ref="D13:E13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8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4">
      <selection activeCell="E16" sqref="E16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53.57421875" style="0" customWidth="1"/>
    <col min="5" max="6" width="8.7109375" style="0" customWidth="1"/>
    <col min="7" max="7" width="7.28125" style="0" customWidth="1"/>
    <col min="8" max="8" width="9.8515625" style="0" customWidth="1"/>
    <col min="9" max="9" width="2.140625" style="0" bestFit="1" customWidth="1"/>
    <col min="10" max="10" width="9.00390625" style="0" customWidth="1"/>
    <col min="11" max="11" width="4.7109375" style="0" customWidth="1"/>
    <col min="12" max="12" width="11.7109375" style="0" customWidth="1"/>
    <col min="13" max="13" width="16.28125" style="0" customWidth="1"/>
  </cols>
  <sheetData>
    <row r="1" spans="1:13" ht="28.5" customHeight="1">
      <c r="A1" s="482" t="s">
        <v>300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3" spans="1:13" s="36" customFormat="1" ht="30" customHeight="1">
      <c r="A3" s="397" t="s">
        <v>353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409" t="s">
        <v>23</v>
      </c>
      <c r="L5" s="358"/>
      <c r="M5" s="358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409" t="s">
        <v>228</v>
      </c>
      <c r="L6" s="358"/>
      <c r="M6" s="358"/>
    </row>
    <row r="7" spans="1:13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4"/>
      <c r="L7" s="45"/>
      <c r="M7" s="258"/>
    </row>
    <row r="8" spans="1:13" ht="12.75" customHeight="1">
      <c r="A8" s="398" t="s">
        <v>30</v>
      </c>
      <c r="B8" s="113">
        <v>1</v>
      </c>
      <c r="C8" s="408" t="s">
        <v>241</v>
      </c>
      <c r="D8" s="408"/>
      <c r="E8" s="408"/>
      <c r="F8" s="408"/>
      <c r="G8" s="114" t="s">
        <v>130</v>
      </c>
      <c r="H8" s="115">
        <v>226.27</v>
      </c>
      <c r="I8" s="116" t="s">
        <v>31</v>
      </c>
      <c r="J8" s="117" t="s">
        <v>242</v>
      </c>
      <c r="K8" s="47" t="s">
        <v>22</v>
      </c>
      <c r="L8" s="45"/>
      <c r="M8" s="46"/>
    </row>
    <row r="9" spans="1:13" ht="21.75" customHeight="1">
      <c r="A9" s="398"/>
      <c r="B9" s="113">
        <v>2</v>
      </c>
      <c r="C9" s="280" t="s">
        <v>345</v>
      </c>
      <c r="D9" s="282"/>
      <c r="E9" s="281" t="s">
        <v>338</v>
      </c>
      <c r="F9" s="281" t="s">
        <v>339</v>
      </c>
      <c r="G9" s="286"/>
      <c r="H9" s="286"/>
      <c r="I9" s="116"/>
      <c r="J9" s="117"/>
      <c r="K9" s="47"/>
      <c r="L9" s="45"/>
      <c r="M9" s="257"/>
    </row>
    <row r="10" spans="1:9" ht="25.5" customHeight="1">
      <c r="A10" s="398"/>
      <c r="B10" s="113" t="s">
        <v>132</v>
      </c>
      <c r="C10" s="399"/>
      <c r="D10" s="118" t="s">
        <v>133</v>
      </c>
      <c r="E10" s="119">
        <v>0.06</v>
      </c>
      <c r="F10" s="119">
        <v>0.06</v>
      </c>
      <c r="G10" s="113" t="s">
        <v>130</v>
      </c>
      <c r="H10" s="128">
        <f>F10*H8</f>
        <v>13.5762</v>
      </c>
      <c r="I10" s="116" t="s">
        <v>31</v>
      </c>
    </row>
    <row r="11" spans="1:9" ht="25.5" customHeight="1">
      <c r="A11" s="398"/>
      <c r="B11" s="113" t="s">
        <v>134</v>
      </c>
      <c r="C11" s="400"/>
      <c r="D11" s="272" t="s">
        <v>352</v>
      </c>
      <c r="E11" s="119">
        <v>0.02</v>
      </c>
      <c r="F11" s="119">
        <v>0.02</v>
      </c>
      <c r="G11" s="113" t="s">
        <v>130</v>
      </c>
      <c r="H11" s="128">
        <f>F11*H8</f>
        <v>4.5254</v>
      </c>
      <c r="I11" s="116" t="s">
        <v>31</v>
      </c>
    </row>
    <row r="12" spans="1:9" ht="25.5" customHeight="1">
      <c r="A12" s="398"/>
      <c r="B12" s="113" t="s">
        <v>135</v>
      </c>
      <c r="C12" s="401"/>
      <c r="D12" s="118" t="s">
        <v>136</v>
      </c>
      <c r="E12" s="119">
        <v>0.02</v>
      </c>
      <c r="F12" s="119">
        <v>0.02</v>
      </c>
      <c r="G12" s="113" t="s">
        <v>130</v>
      </c>
      <c r="H12" s="128">
        <f>F12*H8</f>
        <v>4.5254</v>
      </c>
      <c r="I12" s="116" t="s">
        <v>31</v>
      </c>
    </row>
    <row r="13" spans="1:9" ht="18" customHeight="1">
      <c r="A13" s="398"/>
      <c r="B13" s="113">
        <v>3</v>
      </c>
      <c r="C13" s="415" t="s">
        <v>337</v>
      </c>
      <c r="D13" s="416"/>
      <c r="E13" s="416"/>
      <c r="F13" s="416"/>
      <c r="G13" s="416"/>
      <c r="H13" s="417"/>
      <c r="I13" s="116"/>
    </row>
    <row r="14" spans="1:9" ht="44.25" customHeight="1">
      <c r="A14" s="398"/>
      <c r="B14" s="113" t="s">
        <v>137</v>
      </c>
      <c r="C14" s="386"/>
      <c r="D14" s="272" t="s">
        <v>320</v>
      </c>
      <c r="E14" s="119">
        <v>0.07</v>
      </c>
      <c r="F14" s="119">
        <v>0.07</v>
      </c>
      <c r="G14" s="113" t="s">
        <v>130</v>
      </c>
      <c r="H14" s="128">
        <f>F14*H8</f>
        <v>15.838900000000002</v>
      </c>
      <c r="I14" s="116" t="s">
        <v>31</v>
      </c>
    </row>
    <row r="15" spans="1:9" ht="41.25" customHeight="1">
      <c r="A15" s="398"/>
      <c r="B15" s="274" t="s">
        <v>231</v>
      </c>
      <c r="C15" s="384"/>
      <c r="D15" s="273" t="s">
        <v>321</v>
      </c>
      <c r="E15" s="119">
        <v>0.1</v>
      </c>
      <c r="F15" s="119">
        <v>0.1</v>
      </c>
      <c r="G15" s="113" t="s">
        <v>130</v>
      </c>
      <c r="H15" s="128">
        <f>F15*H8</f>
        <v>22.627000000000002</v>
      </c>
      <c r="I15" s="116" t="s">
        <v>31</v>
      </c>
    </row>
    <row r="16" spans="1:9" ht="25.5">
      <c r="A16" s="398"/>
      <c r="B16" s="274" t="s">
        <v>232</v>
      </c>
      <c r="C16" s="384"/>
      <c r="D16" s="118" t="s">
        <v>234</v>
      </c>
      <c r="E16" s="119">
        <v>0.1</v>
      </c>
      <c r="F16" s="119">
        <v>0.1</v>
      </c>
      <c r="G16" s="113" t="s">
        <v>130</v>
      </c>
      <c r="H16" s="128">
        <f>F16*H8</f>
        <v>22.627000000000002</v>
      </c>
      <c r="I16" s="116" t="s">
        <v>31</v>
      </c>
    </row>
    <row r="17" spans="1:9" ht="30" customHeight="1">
      <c r="A17" s="398"/>
      <c r="B17" s="287" t="s">
        <v>233</v>
      </c>
      <c r="C17" s="384"/>
      <c r="D17" s="272" t="s">
        <v>340</v>
      </c>
      <c r="E17" s="119">
        <v>0.05</v>
      </c>
      <c r="F17" s="119">
        <v>0.05</v>
      </c>
      <c r="G17" s="113" t="s">
        <v>130</v>
      </c>
      <c r="H17" s="128">
        <f>F17*H8</f>
        <v>11.313500000000001</v>
      </c>
      <c r="I17" s="116"/>
    </row>
    <row r="18" spans="1:9" ht="26.25" customHeight="1">
      <c r="A18" s="398"/>
      <c r="B18" s="287" t="s">
        <v>235</v>
      </c>
      <c r="C18" s="385"/>
      <c r="D18" s="118" t="s">
        <v>243</v>
      </c>
      <c r="E18" s="119">
        <v>0.1</v>
      </c>
      <c r="F18" s="119">
        <v>0.1</v>
      </c>
      <c r="G18" s="113" t="s">
        <v>130</v>
      </c>
      <c r="H18" s="128">
        <f>F18*H8</f>
        <v>22.627000000000002</v>
      </c>
      <c r="I18" s="116"/>
    </row>
    <row r="19" spans="1:13" ht="12.75" customHeight="1">
      <c r="A19" s="398"/>
      <c r="B19" s="412" t="s">
        <v>346</v>
      </c>
      <c r="C19" s="413"/>
      <c r="D19" s="413"/>
      <c r="E19" s="413"/>
      <c r="F19" s="414"/>
      <c r="G19" s="113" t="s">
        <v>130</v>
      </c>
      <c r="H19" s="129">
        <f>SUM(H8:H18)</f>
        <v>343.9304</v>
      </c>
      <c r="J19" s="117" t="s">
        <v>244</v>
      </c>
      <c r="K19" s="47" t="s">
        <v>22</v>
      </c>
      <c r="L19" s="45"/>
      <c r="M19" s="46" t="s">
        <v>0</v>
      </c>
    </row>
    <row r="20" spans="2:13" ht="12.75">
      <c r="B20" s="116"/>
      <c r="F20" s="121"/>
      <c r="G20" s="116"/>
      <c r="H20" s="122"/>
      <c r="L20" s="45"/>
      <c r="M20" s="259"/>
    </row>
    <row r="21" spans="1:13" ht="12.75" customHeight="1">
      <c r="A21" s="398" t="s">
        <v>33</v>
      </c>
      <c r="B21" s="113">
        <v>4</v>
      </c>
      <c r="C21" s="403" t="s">
        <v>33</v>
      </c>
      <c r="D21" s="404"/>
      <c r="E21" s="404"/>
      <c r="F21" s="405"/>
      <c r="G21" s="113"/>
      <c r="H21" s="123"/>
      <c r="L21" s="45"/>
      <c r="M21" s="257"/>
    </row>
    <row r="22" spans="1:9" ht="28.5" customHeight="1">
      <c r="A22" s="398"/>
      <c r="B22" s="113" t="s">
        <v>140</v>
      </c>
      <c r="C22" s="418"/>
      <c r="D22" s="124" t="s">
        <v>141</v>
      </c>
      <c r="E22" s="119">
        <v>0.14</v>
      </c>
      <c r="F22" s="119">
        <v>0.14</v>
      </c>
      <c r="G22" s="113" t="s">
        <v>130</v>
      </c>
      <c r="H22" s="130">
        <f>F22*H19</f>
        <v>48.150256000000006</v>
      </c>
      <c r="I22" s="116" t="s">
        <v>31</v>
      </c>
    </row>
    <row r="23" spans="1:9" ht="28.5" customHeight="1">
      <c r="A23" s="398"/>
      <c r="B23" s="113" t="s">
        <v>143</v>
      </c>
      <c r="C23" s="418"/>
      <c r="D23" s="124" t="s">
        <v>145</v>
      </c>
      <c r="E23" s="119">
        <v>0.05</v>
      </c>
      <c r="F23" s="119">
        <v>0.05</v>
      </c>
      <c r="G23" s="113" t="s">
        <v>130</v>
      </c>
      <c r="H23" s="130">
        <f>F23*H19</f>
        <v>17.196520000000003</v>
      </c>
      <c r="I23" s="116" t="s">
        <v>31</v>
      </c>
    </row>
    <row r="24" spans="1:9" ht="28.5" customHeight="1">
      <c r="A24" s="398"/>
      <c r="B24" s="113" t="s">
        <v>144</v>
      </c>
      <c r="C24" s="418"/>
      <c r="D24" s="125" t="s">
        <v>148</v>
      </c>
      <c r="E24" s="119">
        <v>0.01</v>
      </c>
      <c r="F24" s="119">
        <v>0.01</v>
      </c>
      <c r="G24" s="113" t="s">
        <v>130</v>
      </c>
      <c r="H24" s="130">
        <f>F24*H19</f>
        <v>3.4393040000000004</v>
      </c>
      <c r="I24" s="116" t="s">
        <v>32</v>
      </c>
    </row>
    <row r="25" spans="1:13" ht="12.75" customHeight="1">
      <c r="A25" s="412" t="s">
        <v>347</v>
      </c>
      <c r="B25" s="302"/>
      <c r="C25" s="302"/>
      <c r="D25" s="302"/>
      <c r="E25" s="302"/>
      <c r="F25" s="303"/>
      <c r="G25" s="114" t="s">
        <v>130</v>
      </c>
      <c r="H25" s="129">
        <f>SUM(H19:H24)</f>
        <v>412.71648000000005</v>
      </c>
      <c r="J25" s="117" t="s">
        <v>245</v>
      </c>
      <c r="K25" s="47" t="s">
        <v>22</v>
      </c>
      <c r="L25" s="45"/>
      <c r="M25" s="46" t="s">
        <v>0</v>
      </c>
    </row>
    <row r="26" spans="1:13" ht="12.75">
      <c r="A26" s="153"/>
      <c r="B26" s="143"/>
      <c r="C26" s="154"/>
      <c r="D26" s="139"/>
      <c r="E26" s="139"/>
      <c r="F26" s="155"/>
      <c r="G26" s="143"/>
      <c r="H26" s="156"/>
      <c r="I26" s="143"/>
      <c r="J26" s="139"/>
      <c r="L26" s="45"/>
      <c r="M26" s="259"/>
    </row>
    <row r="27" spans="1:13" ht="12.75">
      <c r="A27" s="153"/>
      <c r="B27" s="143"/>
      <c r="C27" s="154"/>
      <c r="D27" s="139"/>
      <c r="E27" s="139"/>
      <c r="F27" s="155"/>
      <c r="G27" s="143"/>
      <c r="H27" s="156"/>
      <c r="I27" s="143"/>
      <c r="J27" s="139"/>
      <c r="L27" s="45"/>
      <c r="M27" s="257"/>
    </row>
    <row r="28" spans="1:10" ht="12.75">
      <c r="A28" s="153"/>
      <c r="B28" s="143"/>
      <c r="C28" s="154"/>
      <c r="D28" s="139"/>
      <c r="E28" s="139"/>
      <c r="F28" s="155"/>
      <c r="G28" s="143"/>
      <c r="H28" s="156"/>
      <c r="I28" s="143"/>
      <c r="J28" s="139"/>
    </row>
    <row r="29" spans="1:10" ht="12.75">
      <c r="A29" s="153"/>
      <c r="B29" s="143"/>
      <c r="C29" s="154"/>
      <c r="D29" s="139"/>
      <c r="E29" s="139"/>
      <c r="F29" s="155"/>
      <c r="G29" s="143"/>
      <c r="H29" s="156"/>
      <c r="I29" s="143"/>
      <c r="J29" s="139"/>
    </row>
    <row r="30" spans="1:10" ht="12.75">
      <c r="A30" s="153"/>
      <c r="B30" s="143"/>
      <c r="C30" s="154"/>
      <c r="D30" s="139"/>
      <c r="E30" s="139"/>
      <c r="F30" s="155"/>
      <c r="G30" s="143"/>
      <c r="H30" s="156"/>
      <c r="I30" s="143"/>
      <c r="J30" s="139"/>
    </row>
    <row r="31" spans="1:10" ht="12.75">
      <c r="A31" s="139"/>
      <c r="B31" s="150"/>
      <c r="C31" s="150"/>
      <c r="D31" s="150"/>
      <c r="E31" s="150"/>
      <c r="F31" s="150"/>
      <c r="G31" s="152"/>
      <c r="H31" s="157"/>
      <c r="I31" s="139"/>
      <c r="J31" s="158"/>
    </row>
  </sheetData>
  <sheetProtection/>
  <mergeCells count="14">
    <mergeCell ref="B19:F19"/>
    <mergeCell ref="A21:A24"/>
    <mergeCell ref="C21:F21"/>
    <mergeCell ref="C22:C24"/>
    <mergeCell ref="A25:F25"/>
    <mergeCell ref="A1:M1"/>
    <mergeCell ref="A3:M3"/>
    <mergeCell ref="K5:M5"/>
    <mergeCell ref="K6:M6"/>
    <mergeCell ref="A8:A19"/>
    <mergeCell ref="C8:F8"/>
    <mergeCell ref="C10:C12"/>
    <mergeCell ref="C13:H13"/>
    <mergeCell ref="C14:C18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88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tabSelected="1" view="pageBreakPreview" zoomScaleSheetLayoutView="100" zoomScalePageLayoutView="0" workbookViewId="0" topLeftCell="A4">
      <selection activeCell="H61" sqref="H61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3:8" ht="55.5" customHeight="1">
      <c r="C1" s="482" t="s">
        <v>300</v>
      </c>
      <c r="D1" s="483"/>
      <c r="E1" s="483"/>
      <c r="F1" s="483"/>
      <c r="G1" s="483"/>
      <c r="H1" s="483"/>
    </row>
    <row r="2" spans="3:8" ht="17.25" customHeight="1">
      <c r="C2" s="116"/>
      <c r="D2" s="116"/>
      <c r="E2" s="116"/>
      <c r="F2" s="116"/>
      <c r="G2" s="116"/>
      <c r="H2" s="116"/>
    </row>
    <row r="3" ht="5.25" customHeight="1">
      <c r="C3" s="145"/>
    </row>
    <row r="4" spans="3:8" ht="3" customHeight="1">
      <c r="C4" s="168"/>
      <c r="D4" s="160"/>
      <c r="E4" s="160"/>
      <c r="F4" s="160"/>
      <c r="G4" s="160"/>
      <c r="H4" s="167"/>
    </row>
    <row r="5" spans="3:8" s="164" customFormat="1" ht="15.75">
      <c r="C5" s="161" t="s">
        <v>246</v>
      </c>
      <c r="D5" s="162" t="s">
        <v>247</v>
      </c>
      <c r="E5" s="163"/>
      <c r="F5" s="163"/>
      <c r="G5" s="163"/>
      <c r="H5" s="228"/>
    </row>
    <row r="6" spans="3:8" s="164" customFormat="1" ht="3.75" customHeight="1">
      <c r="C6" s="165"/>
      <c r="D6" s="229"/>
      <c r="E6" s="166"/>
      <c r="F6" s="166"/>
      <c r="G6" s="166"/>
      <c r="H6" s="230"/>
    </row>
    <row r="7" spans="3:9" ht="3.75" customHeight="1">
      <c r="C7" s="159"/>
      <c r="D7" s="160"/>
      <c r="E7" s="160"/>
      <c r="F7" s="167"/>
      <c r="G7" s="168"/>
      <c r="H7" s="160"/>
      <c r="I7" s="159"/>
    </row>
    <row r="8" spans="3:9" s="170" customFormat="1" ht="12.75" customHeight="1">
      <c r="C8" s="429" t="s">
        <v>248</v>
      </c>
      <c r="D8" s="430"/>
      <c r="E8" s="430"/>
      <c r="F8" s="431"/>
      <c r="G8" s="429" t="s">
        <v>249</v>
      </c>
      <c r="H8" s="430"/>
      <c r="I8" s="169"/>
    </row>
    <row r="9" spans="3:9" s="175" customFormat="1" ht="3.75" customHeight="1">
      <c r="C9" s="171"/>
      <c r="D9" s="172"/>
      <c r="E9" s="172"/>
      <c r="F9" s="173"/>
      <c r="G9" s="144"/>
      <c r="H9" s="172"/>
      <c r="I9" s="174"/>
    </row>
    <row r="10" spans="3:9" s="175" customFormat="1" ht="12.75" customHeight="1">
      <c r="C10" s="435">
        <v>1</v>
      </c>
      <c r="D10" s="436"/>
      <c r="E10" s="436"/>
      <c r="F10" s="436"/>
      <c r="G10" s="176"/>
      <c r="H10" s="177">
        <v>2</v>
      </c>
      <c r="I10" s="174"/>
    </row>
    <row r="11" spans="3:9" ht="2.25" customHeight="1">
      <c r="C11" s="420" t="s">
        <v>250</v>
      </c>
      <c r="D11" s="159"/>
      <c r="E11" s="178"/>
      <c r="F11" s="178"/>
      <c r="G11" s="168"/>
      <c r="H11" s="160"/>
      <c r="I11" s="159"/>
    </row>
    <row r="12" spans="3:9" s="175" customFormat="1" ht="12" customHeight="1">
      <c r="C12" s="421"/>
      <c r="D12" s="179" t="s">
        <v>251</v>
      </c>
      <c r="E12" s="180"/>
      <c r="F12" s="181"/>
      <c r="G12" s="174"/>
      <c r="H12" s="181"/>
      <c r="I12" s="174"/>
    </row>
    <row r="13" spans="3:9" s="175" customFormat="1" ht="12">
      <c r="C13" s="421"/>
      <c r="D13" s="179" t="s">
        <v>252</v>
      </c>
      <c r="E13" s="180"/>
      <c r="F13" s="181"/>
      <c r="G13" s="182" t="s">
        <v>253</v>
      </c>
      <c r="H13" s="183">
        <f>ARF4!I23*'ARF 7'!M36</f>
        <v>0</v>
      </c>
      <c r="I13" s="174"/>
    </row>
    <row r="14" spans="3:9" ht="2.25" customHeight="1">
      <c r="C14" s="421"/>
      <c r="D14" s="184"/>
      <c r="E14" s="145"/>
      <c r="F14" s="145"/>
      <c r="G14" s="184"/>
      <c r="H14" s="185"/>
      <c r="I14" s="159"/>
    </row>
    <row r="15" spans="3:9" ht="4.5" customHeight="1">
      <c r="C15" s="421"/>
      <c r="D15" s="437" t="s">
        <v>33</v>
      </c>
      <c r="E15" s="160"/>
      <c r="F15" s="160"/>
      <c r="G15" s="168"/>
      <c r="H15" s="186"/>
      <c r="I15" s="159"/>
    </row>
    <row r="16" spans="3:9" s="175" customFormat="1" ht="12">
      <c r="C16" s="421"/>
      <c r="D16" s="438"/>
      <c r="E16" s="181" t="s">
        <v>317</v>
      </c>
      <c r="F16" s="181"/>
      <c r="G16" s="182" t="s">
        <v>253</v>
      </c>
      <c r="H16" s="183">
        <f>ARF4!I26*'ARF 7'!M36</f>
        <v>0</v>
      </c>
      <c r="I16" s="174"/>
    </row>
    <row r="17" spans="3:9" ht="4.5" customHeight="1">
      <c r="C17" s="421"/>
      <c r="D17" s="438"/>
      <c r="E17" s="145"/>
      <c r="F17" s="145"/>
      <c r="G17" s="184"/>
      <c r="H17" s="185"/>
      <c r="I17" s="159"/>
    </row>
    <row r="18" spans="3:9" ht="5.25" customHeight="1">
      <c r="C18" s="421"/>
      <c r="D18" s="438"/>
      <c r="E18" s="168"/>
      <c r="F18" s="160"/>
      <c r="G18" s="168"/>
      <c r="H18" s="186"/>
      <c r="I18" s="159"/>
    </row>
    <row r="19" spans="3:9" s="175" customFormat="1" ht="9.75" customHeight="1">
      <c r="C19" s="421"/>
      <c r="D19" s="438"/>
      <c r="E19" s="275" t="s">
        <v>359</v>
      </c>
      <c r="F19" s="181"/>
      <c r="G19" s="182" t="s">
        <v>253</v>
      </c>
      <c r="H19" s="183">
        <f>ARF4!I27*'ARF 7'!M36</f>
        <v>0</v>
      </c>
      <c r="I19" s="174"/>
    </row>
    <row r="20" spans="3:9" ht="3.75" customHeight="1">
      <c r="C20" s="421"/>
      <c r="D20" s="438"/>
      <c r="E20" s="184"/>
      <c r="F20" s="145"/>
      <c r="G20" s="184"/>
      <c r="H20" s="185"/>
      <c r="I20" s="159"/>
    </row>
    <row r="21" spans="3:9" ht="4.5" customHeight="1">
      <c r="C21" s="421"/>
      <c r="D21" s="438"/>
      <c r="E21" s="168"/>
      <c r="F21" s="160"/>
      <c r="G21" s="168"/>
      <c r="H21" s="186"/>
      <c r="I21" s="159"/>
    </row>
    <row r="22" spans="3:9" s="175" customFormat="1" ht="12">
      <c r="C22" s="421"/>
      <c r="D22" s="438"/>
      <c r="E22" s="275" t="s">
        <v>239</v>
      </c>
      <c r="F22" s="181"/>
      <c r="G22" s="182" t="s">
        <v>253</v>
      </c>
      <c r="H22" s="183">
        <f>ARF4!I28*'ARF 7'!M36</f>
        <v>0</v>
      </c>
      <c r="I22" s="174"/>
    </row>
    <row r="23" spans="3:9" ht="4.5" customHeight="1">
      <c r="C23" s="421"/>
      <c r="D23" s="438"/>
      <c r="E23" s="184"/>
      <c r="F23" s="145"/>
      <c r="G23" s="184"/>
      <c r="H23" s="185"/>
      <c r="I23" s="159"/>
    </row>
    <row r="24" spans="3:9" ht="6" customHeight="1">
      <c r="C24" s="421"/>
      <c r="D24" s="438"/>
      <c r="E24" s="276"/>
      <c r="F24" s="160"/>
      <c r="G24" s="168"/>
      <c r="H24" s="186"/>
      <c r="I24" s="159"/>
    </row>
    <row r="25" spans="3:9" s="175" customFormat="1" ht="11.25" customHeight="1">
      <c r="C25" s="421"/>
      <c r="D25" s="438"/>
      <c r="E25" s="419" t="s">
        <v>145</v>
      </c>
      <c r="F25" s="332"/>
      <c r="G25" s="182" t="s">
        <v>253</v>
      </c>
      <c r="H25" s="183">
        <f>ARF4!I29*'ARF 7'!M36</f>
        <v>0</v>
      </c>
      <c r="I25" s="174"/>
    </row>
    <row r="26" spans="3:9" s="175" customFormat="1" ht="4.5" customHeight="1">
      <c r="C26" s="421"/>
      <c r="D26" s="438"/>
      <c r="E26" s="277"/>
      <c r="F26" s="187"/>
      <c r="G26" s="171"/>
      <c r="H26" s="188"/>
      <c r="I26" s="174"/>
    </row>
    <row r="27" spans="3:9" s="175" customFormat="1" ht="4.5" customHeight="1">
      <c r="C27" s="421"/>
      <c r="D27" s="438"/>
      <c r="E27" s="276"/>
      <c r="F27" s="189"/>
      <c r="G27" s="190"/>
      <c r="H27" s="191"/>
      <c r="I27" s="174"/>
    </row>
    <row r="28" spans="3:9" s="175" customFormat="1" ht="23.25" customHeight="1">
      <c r="C28" s="421"/>
      <c r="D28" s="438"/>
      <c r="E28" s="423" t="s">
        <v>322</v>
      </c>
      <c r="F28" s="424"/>
      <c r="G28" s="278" t="s">
        <v>253</v>
      </c>
      <c r="H28" s="183">
        <f>ARF4!I30*'ARF 7'!M36</f>
        <v>0</v>
      </c>
      <c r="I28" s="174"/>
    </row>
    <row r="29" spans="3:9" s="175" customFormat="1" ht="4.5" customHeight="1">
      <c r="C29" s="421"/>
      <c r="D29" s="438"/>
      <c r="E29" s="277"/>
      <c r="F29" s="187"/>
      <c r="G29" s="171"/>
      <c r="H29" s="188"/>
      <c r="I29" s="174"/>
    </row>
    <row r="30" spans="3:9" s="175" customFormat="1" ht="4.5" customHeight="1">
      <c r="C30" s="421"/>
      <c r="D30" s="438"/>
      <c r="E30" s="276"/>
      <c r="F30" s="189"/>
      <c r="G30" s="190"/>
      <c r="H30" s="191"/>
      <c r="I30" s="174"/>
    </row>
    <row r="31" spans="3:9" s="175" customFormat="1" ht="10.5" customHeight="1">
      <c r="C31" s="421"/>
      <c r="D31" s="438"/>
      <c r="E31" s="419" t="s">
        <v>323</v>
      </c>
      <c r="F31" s="332"/>
      <c r="G31" s="278" t="s">
        <v>253</v>
      </c>
      <c r="H31" s="183">
        <f>ARF4!I31*'ARF 7'!M36</f>
        <v>0</v>
      </c>
      <c r="I31" s="174"/>
    </row>
    <row r="32" spans="3:9" s="175" customFormat="1" ht="5.25" customHeight="1">
      <c r="C32" s="421"/>
      <c r="D32" s="439"/>
      <c r="E32" s="277"/>
      <c r="F32" s="187"/>
      <c r="G32" s="171"/>
      <c r="H32" s="188"/>
      <c r="I32" s="174"/>
    </row>
    <row r="33" spans="3:9" s="175" customFormat="1" ht="3" customHeight="1">
      <c r="C33" s="421"/>
      <c r="D33" s="190"/>
      <c r="E33" s="189"/>
      <c r="F33" s="189"/>
      <c r="G33" s="190"/>
      <c r="H33" s="191"/>
      <c r="I33" s="174"/>
    </row>
    <row r="34" spans="3:9" s="175" customFormat="1" ht="11.25">
      <c r="C34" s="421"/>
      <c r="D34" s="179" t="s">
        <v>254</v>
      </c>
      <c r="E34" s="180"/>
      <c r="F34" s="180"/>
      <c r="G34" s="174"/>
      <c r="H34" s="183"/>
      <c r="I34" s="174"/>
    </row>
    <row r="35" spans="3:9" s="175" customFormat="1" ht="12">
      <c r="C35" s="421"/>
      <c r="D35" s="179" t="s">
        <v>255</v>
      </c>
      <c r="E35" s="180"/>
      <c r="F35" s="180"/>
      <c r="G35" s="182" t="s">
        <v>253</v>
      </c>
      <c r="H35" s="237">
        <f>H13+H16+H19+H22+H25+H28+H31</f>
        <v>0</v>
      </c>
      <c r="I35" s="174"/>
    </row>
    <row r="36" spans="3:9" s="175" customFormat="1" ht="3" customHeight="1">
      <c r="C36" s="422"/>
      <c r="D36" s="171"/>
      <c r="E36" s="187"/>
      <c r="F36" s="187"/>
      <c r="G36" s="171"/>
      <c r="H36" s="188"/>
      <c r="I36" s="174"/>
    </row>
    <row r="37" spans="3:9" s="175" customFormat="1" ht="3" customHeight="1">
      <c r="C37" s="420" t="s">
        <v>256</v>
      </c>
      <c r="D37" s="190"/>
      <c r="E37" s="189"/>
      <c r="F37" s="189"/>
      <c r="G37" s="174"/>
      <c r="H37" s="183"/>
      <c r="I37" s="174"/>
    </row>
    <row r="38" spans="3:9" s="175" customFormat="1" ht="12.75" customHeight="1">
      <c r="C38" s="421"/>
      <c r="D38" s="179" t="s">
        <v>251</v>
      </c>
      <c r="E38" s="181"/>
      <c r="F38" s="181"/>
      <c r="G38" s="174"/>
      <c r="H38" s="183"/>
      <c r="I38" s="174"/>
    </row>
    <row r="39" spans="3:9" s="175" customFormat="1" ht="12" customHeight="1">
      <c r="C39" s="421"/>
      <c r="D39" s="179" t="s">
        <v>257</v>
      </c>
      <c r="E39" s="181"/>
      <c r="F39" s="181"/>
      <c r="G39" s="182" t="s">
        <v>253</v>
      </c>
      <c r="H39" s="183">
        <f>ARF5!H19*'ARF 8'!K36</f>
        <v>0</v>
      </c>
      <c r="I39" s="174"/>
    </row>
    <row r="40" spans="3:9" s="175" customFormat="1" ht="2.25" customHeight="1">
      <c r="C40" s="421"/>
      <c r="D40" s="171"/>
      <c r="E40" s="187"/>
      <c r="F40" s="187"/>
      <c r="G40" s="171"/>
      <c r="H40" s="183"/>
      <c r="I40" s="174"/>
    </row>
    <row r="41" spans="3:9" s="175" customFormat="1" ht="5.25" customHeight="1">
      <c r="C41" s="421"/>
      <c r="D41" s="432" t="s">
        <v>33</v>
      </c>
      <c r="E41" s="190"/>
      <c r="F41" s="189"/>
      <c r="G41" s="174"/>
      <c r="H41" s="191"/>
      <c r="I41" s="174"/>
    </row>
    <row r="42" spans="3:9" s="175" customFormat="1" ht="13.5" customHeight="1">
      <c r="C42" s="421"/>
      <c r="D42" s="433"/>
      <c r="E42" s="181" t="s">
        <v>317</v>
      </c>
      <c r="F42" s="181"/>
      <c r="G42" s="182" t="s">
        <v>253</v>
      </c>
      <c r="H42" s="183">
        <f>ARF5!H22*'ARF 8'!K36</f>
        <v>0</v>
      </c>
      <c r="I42" s="174"/>
    </row>
    <row r="43" spans="3:9" s="175" customFormat="1" ht="9.75" customHeight="1">
      <c r="C43" s="421"/>
      <c r="D43" s="433"/>
      <c r="E43" s="171"/>
      <c r="F43" s="187"/>
      <c r="G43" s="171"/>
      <c r="H43" s="188"/>
      <c r="I43" s="174"/>
    </row>
    <row r="44" spans="3:9" s="175" customFormat="1" ht="3.75" customHeight="1">
      <c r="C44" s="421"/>
      <c r="D44" s="433"/>
      <c r="E44" s="276"/>
      <c r="F44" s="189"/>
      <c r="G44" s="174"/>
      <c r="H44" s="191"/>
      <c r="I44" s="174"/>
    </row>
    <row r="45" spans="3:9" s="175" customFormat="1" ht="12" customHeight="1">
      <c r="C45" s="421"/>
      <c r="D45" s="433"/>
      <c r="E45" s="419" t="s">
        <v>145</v>
      </c>
      <c r="F45" s="332"/>
      <c r="G45" s="182" t="s">
        <v>253</v>
      </c>
      <c r="H45" s="183">
        <f>ARF5!H23*'ARF 8'!K36</f>
        <v>0</v>
      </c>
      <c r="I45" s="174"/>
    </row>
    <row r="46" spans="3:9" s="175" customFormat="1" ht="9.75" customHeight="1">
      <c r="C46" s="421"/>
      <c r="D46" s="433"/>
      <c r="E46" s="277"/>
      <c r="F46" s="187"/>
      <c r="G46" s="171"/>
      <c r="H46" s="188"/>
      <c r="I46" s="174"/>
    </row>
    <row r="47" spans="3:9" s="175" customFormat="1" ht="3.75" customHeight="1">
      <c r="C47" s="421"/>
      <c r="D47" s="433"/>
      <c r="E47" s="276"/>
      <c r="F47" s="189"/>
      <c r="G47" s="174"/>
      <c r="H47" s="191"/>
      <c r="I47" s="174"/>
    </row>
    <row r="48" spans="3:9" s="175" customFormat="1" ht="12" customHeight="1">
      <c r="C48" s="421"/>
      <c r="D48" s="433"/>
      <c r="E48" s="419" t="s">
        <v>148</v>
      </c>
      <c r="F48" s="332"/>
      <c r="G48" s="182" t="s">
        <v>253</v>
      </c>
      <c r="H48" s="183">
        <f>ARF5!H24*'ARF 8'!K36</f>
        <v>0</v>
      </c>
      <c r="I48" s="174"/>
    </row>
    <row r="49" spans="3:9" s="175" customFormat="1" ht="10.5" customHeight="1">
      <c r="C49" s="421"/>
      <c r="D49" s="434"/>
      <c r="E49" s="277"/>
      <c r="F49" s="187"/>
      <c r="G49" s="171"/>
      <c r="H49" s="188"/>
      <c r="I49" s="174"/>
    </row>
    <row r="50" spans="3:9" s="175" customFormat="1" ht="4.5" customHeight="1">
      <c r="C50" s="421"/>
      <c r="D50" s="190"/>
      <c r="E50" s="189"/>
      <c r="F50" s="189"/>
      <c r="G50" s="174"/>
      <c r="H50" s="183"/>
      <c r="I50" s="174"/>
    </row>
    <row r="51" spans="3:9" s="175" customFormat="1" ht="12.75" customHeight="1">
      <c r="C51" s="421"/>
      <c r="D51" s="179" t="s">
        <v>254</v>
      </c>
      <c r="E51" s="181"/>
      <c r="F51" s="181"/>
      <c r="G51" s="192"/>
      <c r="H51" s="193"/>
      <c r="I51" s="174"/>
    </row>
    <row r="52" spans="3:9" s="175" customFormat="1" ht="11.25" customHeight="1">
      <c r="C52" s="421"/>
      <c r="D52" s="179" t="s">
        <v>258</v>
      </c>
      <c r="E52" s="181"/>
      <c r="F52" s="181"/>
      <c r="G52" s="182" t="s">
        <v>253</v>
      </c>
      <c r="H52" s="237">
        <f>H39+H42+H45+H48</f>
        <v>0</v>
      </c>
      <c r="I52" s="174"/>
    </row>
    <row r="53" spans="3:9" s="175" customFormat="1" ht="3.75" customHeight="1">
      <c r="C53" s="422"/>
      <c r="D53" s="171"/>
      <c r="E53" s="187"/>
      <c r="F53" s="187"/>
      <c r="G53" s="171"/>
      <c r="H53" s="188"/>
      <c r="I53" s="174"/>
    </row>
    <row r="54" spans="3:9" s="175" customFormat="1" ht="4.5" customHeight="1">
      <c r="C54" s="190"/>
      <c r="D54" s="189"/>
      <c r="E54" s="189"/>
      <c r="F54" s="194"/>
      <c r="G54" s="181"/>
      <c r="H54" s="183"/>
      <c r="I54" s="174"/>
    </row>
    <row r="55" spans="3:9" s="175" customFormat="1" ht="9.75" customHeight="1">
      <c r="C55" s="179" t="s">
        <v>259</v>
      </c>
      <c r="D55" s="181"/>
      <c r="E55" s="181"/>
      <c r="F55" s="195"/>
      <c r="G55" s="181"/>
      <c r="H55" s="183"/>
      <c r="I55" s="174"/>
    </row>
    <row r="56" spans="3:9" s="175" customFormat="1" ht="9.75" customHeight="1">
      <c r="C56" s="179" t="s">
        <v>260</v>
      </c>
      <c r="D56" s="181"/>
      <c r="E56" s="181"/>
      <c r="F56" s="181"/>
      <c r="G56" s="182" t="s">
        <v>253</v>
      </c>
      <c r="H56" s="183">
        <v>0</v>
      </c>
      <c r="I56" s="174"/>
    </row>
    <row r="57" spans="3:9" s="175" customFormat="1" ht="3.75" customHeight="1">
      <c r="C57" s="196"/>
      <c r="D57" s="187"/>
      <c r="E57" s="187"/>
      <c r="F57" s="187"/>
      <c r="G57" s="171"/>
      <c r="H57" s="188"/>
      <c r="I57" s="174"/>
    </row>
    <row r="58" spans="3:9" s="175" customFormat="1" ht="4.5" customHeight="1">
      <c r="C58" s="197"/>
      <c r="D58" s="189"/>
      <c r="E58" s="189"/>
      <c r="F58" s="189"/>
      <c r="G58" s="174"/>
      <c r="H58" s="183"/>
      <c r="I58" s="174"/>
    </row>
    <row r="59" spans="3:9" s="175" customFormat="1" ht="9.75" customHeight="1">
      <c r="C59" s="179" t="s">
        <v>254</v>
      </c>
      <c r="D59" s="181"/>
      <c r="E59" s="181"/>
      <c r="F59" s="181"/>
      <c r="G59" s="174"/>
      <c r="H59" s="183"/>
      <c r="I59" s="174"/>
    </row>
    <row r="60" spans="3:9" s="175" customFormat="1" ht="10.5" customHeight="1">
      <c r="C60" s="179" t="s">
        <v>261</v>
      </c>
      <c r="D60" s="181"/>
      <c r="E60" s="181"/>
      <c r="F60" s="181"/>
      <c r="G60" s="182" t="s">
        <v>253</v>
      </c>
      <c r="H60" s="238">
        <f>H52+H35</f>
        <v>0</v>
      </c>
      <c r="I60" s="174"/>
    </row>
    <row r="61" spans="3:9" s="175" customFormat="1" ht="3.75" customHeight="1">
      <c r="C61" s="196"/>
      <c r="D61" s="187"/>
      <c r="E61" s="187"/>
      <c r="F61" s="187"/>
      <c r="G61" s="171"/>
      <c r="H61" s="188"/>
      <c r="I61" s="174"/>
    </row>
    <row r="62" spans="2:9" s="175" customFormat="1" ht="3.75" customHeight="1">
      <c r="B62" s="181"/>
      <c r="C62" s="198"/>
      <c r="D62" s="189"/>
      <c r="E62" s="189"/>
      <c r="F62" s="189"/>
      <c r="G62" s="181"/>
      <c r="H62" s="183"/>
      <c r="I62" s="181"/>
    </row>
    <row r="63" spans="2:9" s="175" customFormat="1" ht="12" customHeight="1">
      <c r="B63" s="181"/>
      <c r="C63" s="180"/>
      <c r="D63" s="181"/>
      <c r="E63" s="181"/>
      <c r="F63" s="181"/>
      <c r="G63" s="181"/>
      <c r="H63" s="183"/>
      <c r="I63" s="181"/>
    </row>
    <row r="64" spans="2:9" s="175" customFormat="1" ht="12" customHeight="1">
      <c r="B64" s="181"/>
      <c r="C64" s="180"/>
      <c r="D64" s="181"/>
      <c r="E64" s="181"/>
      <c r="F64" s="181"/>
      <c r="G64" s="181"/>
      <c r="H64" s="426" t="s">
        <v>262</v>
      </c>
      <c r="I64" s="426"/>
    </row>
    <row r="65" spans="2:9" s="175" customFormat="1" ht="12" customHeight="1">
      <c r="B65" s="181"/>
      <c r="C65" s="180"/>
      <c r="D65" s="181"/>
      <c r="E65" s="181"/>
      <c r="F65" s="181"/>
      <c r="G65" s="181"/>
      <c r="H65" s="199"/>
      <c r="I65" s="279" t="s">
        <v>309</v>
      </c>
    </row>
    <row r="66" spans="2:9" s="175" customFormat="1" ht="7.5" customHeight="1">
      <c r="B66" s="181"/>
      <c r="C66" s="180"/>
      <c r="D66" s="181"/>
      <c r="E66" s="181"/>
      <c r="F66" s="181"/>
      <c r="G66" s="181"/>
      <c r="H66" s="183"/>
      <c r="I66" s="181"/>
    </row>
    <row r="67" spans="2:10" s="175" customFormat="1" ht="12" customHeight="1">
      <c r="B67" s="181"/>
      <c r="C67" s="427" t="s">
        <v>263</v>
      </c>
      <c r="D67" s="427"/>
      <c r="E67" s="200" t="s">
        <v>264</v>
      </c>
      <c r="F67" s="243" t="e">
        <f>H60/'ARI 1-2'!E36</f>
        <v>#DIV/0!</v>
      </c>
      <c r="G67" s="206" t="s">
        <v>269</v>
      </c>
      <c r="H67" s="201"/>
      <c r="I67" s="240">
        <v>1800</v>
      </c>
      <c r="J67" s="249" t="s">
        <v>310</v>
      </c>
    </row>
    <row r="68" spans="2:9" s="175" customFormat="1" ht="12" customHeight="1">
      <c r="B68" s="181"/>
      <c r="C68" s="428" t="s">
        <v>265</v>
      </c>
      <c r="D68" s="428"/>
      <c r="E68" s="181"/>
      <c r="F68" s="181"/>
      <c r="G68" s="181"/>
      <c r="H68" s="183"/>
      <c r="I68" s="181"/>
    </row>
    <row r="69" ht="12" customHeight="1"/>
    <row r="70" spans="2:3" ht="12" customHeight="1">
      <c r="B70" t="s">
        <v>266</v>
      </c>
      <c r="C70" t="s">
        <v>267</v>
      </c>
    </row>
    <row r="71" ht="5.25" customHeight="1"/>
    <row r="72" spans="3:8" ht="12" customHeight="1">
      <c r="C72" s="202"/>
      <c r="D72" s="202"/>
      <c r="E72" s="202"/>
      <c r="F72" s="202"/>
      <c r="G72" s="202"/>
      <c r="H72" s="202"/>
    </row>
    <row r="73" spans="3:8" ht="12" customHeight="1">
      <c r="C73" s="202"/>
      <c r="D73" s="202"/>
      <c r="E73" s="202"/>
      <c r="F73" s="202"/>
      <c r="G73" s="202"/>
      <c r="H73" s="202"/>
    </row>
    <row r="74" spans="3:9" ht="12" customHeight="1">
      <c r="C74" s="239"/>
      <c r="D74" s="239"/>
      <c r="E74" s="239"/>
      <c r="F74" s="239"/>
      <c r="G74" s="239"/>
      <c r="H74" s="239"/>
      <c r="I74" s="178"/>
    </row>
    <row r="75" spans="3:9" ht="12" customHeight="1">
      <c r="C75" s="178"/>
      <c r="D75" s="178"/>
      <c r="E75" s="178"/>
      <c r="F75" s="178"/>
      <c r="G75" s="178"/>
      <c r="H75" s="178"/>
      <c r="I75" s="178"/>
    </row>
    <row r="76" spans="3:9" ht="12" customHeight="1">
      <c r="C76" s="178"/>
      <c r="D76" s="178"/>
      <c r="E76" s="178"/>
      <c r="F76" s="178"/>
      <c r="G76" s="178"/>
      <c r="H76" s="178"/>
      <c r="I76" s="178"/>
    </row>
    <row r="77" spans="3:9" ht="12" customHeight="1">
      <c r="C77" s="178"/>
      <c r="D77" s="178"/>
      <c r="E77" s="178"/>
      <c r="F77" s="178"/>
      <c r="G77" s="178"/>
      <c r="H77" s="178"/>
      <c r="I77" s="178"/>
    </row>
    <row r="78" spans="3:7" ht="12.75">
      <c r="C78" s="203"/>
      <c r="D78" s="203"/>
      <c r="G78" s="116"/>
    </row>
    <row r="79" spans="3:7" ht="12.75">
      <c r="C79" s="203"/>
      <c r="D79" s="203"/>
      <c r="G79" s="116"/>
    </row>
    <row r="81" spans="2:9" ht="12.75">
      <c r="B81" s="425"/>
      <c r="C81" s="425"/>
      <c r="D81" s="425"/>
      <c r="E81" s="425"/>
      <c r="F81" s="425"/>
      <c r="G81" s="425"/>
      <c r="H81" s="425"/>
      <c r="I81" s="425"/>
    </row>
  </sheetData>
  <sheetProtection/>
  <mergeCells count="17">
    <mergeCell ref="C68:D68"/>
    <mergeCell ref="B81:I81"/>
    <mergeCell ref="C37:C53"/>
    <mergeCell ref="D41:D49"/>
    <mergeCell ref="E45:F45"/>
    <mergeCell ref="E48:F48"/>
    <mergeCell ref="H64:I64"/>
    <mergeCell ref="C67:D67"/>
    <mergeCell ref="C1:H1"/>
    <mergeCell ref="C8:F8"/>
    <mergeCell ref="G8:H8"/>
    <mergeCell ref="C10:F10"/>
    <mergeCell ref="C11:C36"/>
    <mergeCell ref="D15:D32"/>
    <mergeCell ref="E25:F25"/>
    <mergeCell ref="E28:F28"/>
    <mergeCell ref="E31:F31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120" zoomScaleSheetLayoutView="120" zoomScalePageLayoutView="0" workbookViewId="0" topLeftCell="B1">
      <selection activeCell="I16" sqref="I16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6" width="3.421875" style="4" customWidth="1"/>
    <col min="7" max="7" width="2.7109375" style="4" customWidth="1"/>
    <col min="8" max="8" width="3.8515625" style="4" customWidth="1"/>
    <col min="9" max="16" width="3.421875" style="4" customWidth="1"/>
    <col min="17" max="17" width="3.7109375" style="4" customWidth="1"/>
    <col min="18" max="22" width="3.421875" style="4" customWidth="1"/>
    <col min="23" max="16384" width="9.140625" style="4" customWidth="1"/>
  </cols>
  <sheetData>
    <row r="1" spans="1:22" ht="28.5" customHeight="1">
      <c r="A1" s="381" t="s">
        <v>169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3"/>
    </row>
    <row r="2" spans="1:22" ht="21.75" customHeight="1">
      <c r="A2" s="382" t="s">
        <v>150</v>
      </c>
      <c r="B2" s="374" t="s">
        <v>17</v>
      </c>
      <c r="C2" s="375"/>
      <c r="D2" s="375"/>
      <c r="E2" s="375"/>
      <c r="F2" s="375"/>
      <c r="G2" s="375"/>
      <c r="H2" s="375"/>
      <c r="I2" s="19" t="s">
        <v>15</v>
      </c>
      <c r="J2" s="19"/>
      <c r="K2" s="19"/>
      <c r="L2" s="19"/>
      <c r="M2" s="19" t="s">
        <v>18</v>
      </c>
      <c r="N2" s="19"/>
      <c r="O2" s="19"/>
      <c r="P2" s="19"/>
      <c r="Q2" s="19"/>
      <c r="R2" s="19" t="s">
        <v>16</v>
      </c>
      <c r="S2" s="19" t="s">
        <v>19</v>
      </c>
      <c r="T2" s="19"/>
      <c r="U2" s="19"/>
      <c r="V2" s="34"/>
    </row>
    <row r="3" spans="1:22" ht="21.75" customHeight="1">
      <c r="A3" s="378"/>
      <c r="B3" s="371" t="s">
        <v>170</v>
      </c>
      <c r="C3" s="302"/>
      <c r="D3" s="302"/>
      <c r="E3" s="302"/>
      <c r="F3" s="302"/>
      <c r="G3" s="302"/>
      <c r="H3" s="302"/>
      <c r="I3" s="32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3"/>
    </row>
    <row r="4" spans="1:22" ht="21.75" customHeight="1">
      <c r="A4" s="378"/>
      <c r="B4" s="376" t="s">
        <v>20</v>
      </c>
      <c r="C4" s="377"/>
      <c r="D4" s="377"/>
      <c r="E4" s="377"/>
      <c r="F4" s="377"/>
      <c r="G4" s="377"/>
      <c r="H4" s="377"/>
      <c r="I4" s="103" t="s">
        <v>114</v>
      </c>
      <c r="J4" s="19" t="s">
        <v>21</v>
      </c>
      <c r="K4" s="19"/>
      <c r="L4" s="19"/>
      <c r="M4" s="19"/>
      <c r="N4" s="19"/>
      <c r="O4" s="19"/>
      <c r="P4" s="19"/>
      <c r="Q4" s="19"/>
      <c r="R4" s="22" t="s">
        <v>16</v>
      </c>
      <c r="S4" s="22" t="s">
        <v>19</v>
      </c>
      <c r="T4" s="22"/>
      <c r="U4" s="22"/>
      <c r="V4" s="23"/>
    </row>
    <row r="5" spans="1:22" ht="21.75" customHeight="1">
      <c r="A5" s="378"/>
      <c r="B5" s="371" t="s">
        <v>171</v>
      </c>
      <c r="C5" s="302"/>
      <c r="D5" s="302"/>
      <c r="E5" s="302" t="s">
        <v>172</v>
      </c>
      <c r="F5" s="302"/>
      <c r="G5" s="302"/>
      <c r="H5" s="131" t="s">
        <v>173</v>
      </c>
      <c r="I5" s="103" t="s">
        <v>114</v>
      </c>
      <c r="J5" s="22" t="s">
        <v>21</v>
      </c>
      <c r="K5" s="22"/>
      <c r="L5" s="22"/>
      <c r="M5" s="22"/>
      <c r="N5" s="22"/>
      <c r="O5" s="22"/>
      <c r="P5" s="22"/>
      <c r="Q5" s="22"/>
      <c r="R5" s="22" t="s">
        <v>16</v>
      </c>
      <c r="S5" s="22" t="s">
        <v>19</v>
      </c>
      <c r="T5" s="22"/>
      <c r="U5" s="22"/>
      <c r="V5" s="23"/>
    </row>
    <row r="6" spans="1:22" ht="52.5" customHeight="1">
      <c r="A6" s="378"/>
      <c r="B6" s="372" t="s">
        <v>174</v>
      </c>
      <c r="C6" s="373"/>
      <c r="D6" s="373"/>
      <c r="E6" s="302"/>
      <c r="F6" s="302"/>
      <c r="G6" s="302"/>
      <c r="H6" s="131"/>
      <c r="I6" s="103" t="s">
        <v>129</v>
      </c>
      <c r="R6" s="22"/>
      <c r="S6" s="22"/>
      <c r="T6" s="22"/>
      <c r="U6" s="22"/>
      <c r="V6" s="23"/>
    </row>
    <row r="7" spans="1:22" ht="21.75" customHeight="1">
      <c r="A7" s="378"/>
      <c r="B7" s="371" t="s">
        <v>175</v>
      </c>
      <c r="C7" s="302"/>
      <c r="D7" s="302"/>
      <c r="E7" s="302"/>
      <c r="F7" s="302"/>
      <c r="G7" s="302"/>
      <c r="H7" s="302"/>
      <c r="I7" s="103" t="s">
        <v>129</v>
      </c>
      <c r="J7" s="22"/>
      <c r="K7" s="48"/>
      <c r="L7" s="22"/>
      <c r="M7" s="35"/>
      <c r="N7" s="22"/>
      <c r="O7" s="22"/>
      <c r="P7" s="22"/>
      <c r="Q7" s="22"/>
      <c r="R7" s="22"/>
      <c r="S7" s="22"/>
      <c r="T7" s="22"/>
      <c r="U7" s="22"/>
      <c r="V7" s="23"/>
    </row>
    <row r="8" ht="4.5" customHeight="1"/>
    <row r="9" spans="1:22" ht="21.75" customHeight="1">
      <c r="A9" s="378" t="s">
        <v>151</v>
      </c>
      <c r="B9" s="371" t="s">
        <v>176</v>
      </c>
      <c r="C9" s="302"/>
      <c r="D9" s="302"/>
      <c r="E9" s="302"/>
      <c r="F9" s="302"/>
      <c r="G9" s="302"/>
      <c r="H9" s="302"/>
      <c r="I9" s="22" t="s">
        <v>15</v>
      </c>
      <c r="J9" s="22"/>
      <c r="K9" s="22"/>
      <c r="L9" s="22"/>
      <c r="M9" s="22" t="s">
        <v>18</v>
      </c>
      <c r="N9" s="22"/>
      <c r="O9" s="22"/>
      <c r="P9" s="22"/>
      <c r="Q9" s="22"/>
      <c r="R9" s="22" t="s">
        <v>16</v>
      </c>
      <c r="S9" s="22" t="s">
        <v>19</v>
      </c>
      <c r="T9" s="22"/>
      <c r="U9" s="22"/>
      <c r="V9" s="23"/>
    </row>
    <row r="10" spans="1:22" ht="21.75" customHeight="1">
      <c r="A10" s="378"/>
      <c r="B10" s="371" t="s">
        <v>177</v>
      </c>
      <c r="C10" s="302"/>
      <c r="D10" s="302"/>
      <c r="E10" s="302"/>
      <c r="F10" s="302"/>
      <c r="G10" s="302"/>
      <c r="H10" s="302"/>
      <c r="I10" s="32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3"/>
    </row>
    <row r="11" spans="1:22" ht="21.75" customHeight="1">
      <c r="A11" s="378"/>
      <c r="B11" s="376" t="s">
        <v>20</v>
      </c>
      <c r="C11" s="377"/>
      <c r="D11" s="377"/>
      <c r="E11" s="377"/>
      <c r="F11" s="377"/>
      <c r="G11" s="377"/>
      <c r="H11" s="377"/>
      <c r="I11" s="103" t="s">
        <v>114</v>
      </c>
      <c r="J11" s="19" t="s">
        <v>21</v>
      </c>
      <c r="K11" s="19"/>
      <c r="L11" s="19"/>
      <c r="M11" s="19"/>
      <c r="N11" s="19"/>
      <c r="O11" s="19"/>
      <c r="P11" s="19"/>
      <c r="Q11" s="19"/>
      <c r="R11" s="22" t="s">
        <v>16</v>
      </c>
      <c r="S11" s="22" t="s">
        <v>19</v>
      </c>
      <c r="T11" s="22"/>
      <c r="U11" s="22"/>
      <c r="V11" s="23"/>
    </row>
    <row r="12" spans="1:22" ht="21.75" customHeight="1">
      <c r="A12" s="378"/>
      <c r="B12" s="371" t="s">
        <v>171</v>
      </c>
      <c r="C12" s="302"/>
      <c r="D12" s="302"/>
      <c r="E12" s="302" t="s">
        <v>172</v>
      </c>
      <c r="F12" s="302"/>
      <c r="G12" s="302"/>
      <c r="H12" s="131" t="s">
        <v>173</v>
      </c>
      <c r="I12" s="103" t="s">
        <v>114</v>
      </c>
      <c r="J12" s="22" t="s">
        <v>21</v>
      </c>
      <c r="K12" s="22"/>
      <c r="L12" s="22"/>
      <c r="M12" s="22"/>
      <c r="N12" s="22"/>
      <c r="O12" s="22"/>
      <c r="P12" s="22"/>
      <c r="Q12" s="22"/>
      <c r="R12" s="22" t="s">
        <v>16</v>
      </c>
      <c r="S12" s="22" t="s">
        <v>19</v>
      </c>
      <c r="T12" s="22"/>
      <c r="U12" s="22"/>
      <c r="V12" s="23"/>
    </row>
    <row r="13" spans="1:22" ht="52.5" customHeight="1">
      <c r="A13" s="378"/>
      <c r="B13" s="372" t="s">
        <v>174</v>
      </c>
      <c r="C13" s="373"/>
      <c r="D13" s="373"/>
      <c r="E13" s="302"/>
      <c r="F13" s="302"/>
      <c r="G13" s="302"/>
      <c r="H13" s="131"/>
      <c r="I13" s="103" t="s">
        <v>129</v>
      </c>
      <c r="J13" s="12"/>
      <c r="K13" s="12"/>
      <c r="L13" s="12"/>
      <c r="M13" s="12"/>
      <c r="N13" s="12"/>
      <c r="O13" s="12"/>
      <c r="P13" s="12"/>
      <c r="Q13" s="12"/>
      <c r="R13" s="22"/>
      <c r="S13" s="22"/>
      <c r="T13" s="22"/>
      <c r="U13" s="22"/>
      <c r="V13" s="23"/>
    </row>
    <row r="14" spans="1:22" ht="21.75" customHeight="1">
      <c r="A14" s="378"/>
      <c r="B14" s="371" t="s">
        <v>175</v>
      </c>
      <c r="C14" s="302"/>
      <c r="D14" s="302"/>
      <c r="E14" s="302"/>
      <c r="F14" s="302"/>
      <c r="G14" s="302"/>
      <c r="H14" s="302"/>
      <c r="I14" s="103" t="s">
        <v>129</v>
      </c>
      <c r="J14" s="22"/>
      <c r="K14" s="48"/>
      <c r="L14" s="22"/>
      <c r="M14" s="35"/>
      <c r="N14" s="22"/>
      <c r="O14" s="22"/>
      <c r="P14" s="22"/>
      <c r="Q14" s="22"/>
      <c r="R14" s="22"/>
      <c r="S14" s="22"/>
      <c r="T14" s="22"/>
      <c r="U14" s="22"/>
      <c r="V14" s="23"/>
    </row>
    <row r="15" spans="2:22" ht="4.5" customHeight="1">
      <c r="B15" s="11"/>
      <c r="C15" s="12"/>
      <c r="D15" s="12"/>
      <c r="E15" s="12"/>
      <c r="F15" s="12"/>
      <c r="G15" s="12"/>
      <c r="H15" s="12"/>
      <c r="I15" s="12"/>
      <c r="J15" s="22"/>
      <c r="K15" s="22"/>
      <c r="L15" s="22"/>
      <c r="M15" s="22"/>
      <c r="N15" s="22"/>
      <c r="O15" s="22"/>
      <c r="P15" s="22"/>
      <c r="Q15" s="22"/>
      <c r="R15" s="12"/>
      <c r="S15" s="12"/>
      <c r="T15" s="12"/>
      <c r="U15" s="12"/>
      <c r="V15" s="13"/>
    </row>
    <row r="16" spans="1:22" ht="52.5" customHeight="1">
      <c r="A16" s="378" t="s">
        <v>152</v>
      </c>
      <c r="B16" s="372" t="s">
        <v>174</v>
      </c>
      <c r="C16" s="373"/>
      <c r="D16" s="373"/>
      <c r="E16" s="302"/>
      <c r="F16" s="302"/>
      <c r="G16" s="302"/>
      <c r="H16" s="131"/>
      <c r="I16" s="103" t="s">
        <v>129</v>
      </c>
      <c r="J16" s="12"/>
      <c r="K16" s="12"/>
      <c r="L16" s="12"/>
      <c r="M16" s="12"/>
      <c r="N16" s="12"/>
      <c r="O16" s="12"/>
      <c r="P16" s="12"/>
      <c r="Q16" s="12"/>
      <c r="R16" s="22"/>
      <c r="S16" s="22"/>
      <c r="T16" s="22"/>
      <c r="U16" s="22"/>
      <c r="V16" s="23"/>
    </row>
    <row r="17" spans="1:22" ht="46.5" customHeight="1">
      <c r="A17" s="378"/>
      <c r="B17" s="379" t="s">
        <v>178</v>
      </c>
      <c r="C17" s="380"/>
      <c r="D17" s="380"/>
      <c r="E17" s="380"/>
      <c r="F17" s="380"/>
      <c r="G17" s="380"/>
      <c r="H17" s="380"/>
      <c r="I17" s="103" t="s">
        <v>129</v>
      </c>
      <c r="J17" s="22"/>
      <c r="K17" s="48"/>
      <c r="L17" s="22"/>
      <c r="M17" s="35"/>
      <c r="N17" s="22"/>
      <c r="O17" s="22"/>
      <c r="P17" s="22"/>
      <c r="Q17" s="22"/>
      <c r="R17" s="22"/>
      <c r="S17" s="22"/>
      <c r="T17" s="22"/>
      <c r="U17" s="22"/>
      <c r="V17" s="23"/>
    </row>
  </sheetData>
  <sheetProtection/>
  <mergeCells count="25">
    <mergeCell ref="A1:V1"/>
    <mergeCell ref="A2:A7"/>
    <mergeCell ref="E6:G6"/>
    <mergeCell ref="B6:D6"/>
    <mergeCell ref="B7:H7"/>
    <mergeCell ref="B5:D5"/>
    <mergeCell ref="E5:G5"/>
    <mergeCell ref="B3:H3"/>
    <mergeCell ref="I3:V3"/>
    <mergeCell ref="I10:V10"/>
    <mergeCell ref="B4:H4"/>
    <mergeCell ref="A16:A17"/>
    <mergeCell ref="B16:D16"/>
    <mergeCell ref="E16:G16"/>
    <mergeCell ref="B17:H17"/>
    <mergeCell ref="A9:A14"/>
    <mergeCell ref="B12:D12"/>
    <mergeCell ref="E12:G12"/>
    <mergeCell ref="B9:H9"/>
    <mergeCell ref="B10:H10"/>
    <mergeCell ref="B13:D13"/>
    <mergeCell ref="E13:G13"/>
    <mergeCell ref="B14:H14"/>
    <mergeCell ref="B2:H2"/>
    <mergeCell ref="B11:H11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Normal="91" zoomScaleSheetLayoutView="100" zoomScalePageLayoutView="0" workbookViewId="0" topLeftCell="A1">
      <selection activeCell="H36" sqref="H36:Q36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30" customHeight="1">
      <c r="C1" s="484" t="s">
        <v>300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</row>
    <row r="2" ht="12" customHeight="1"/>
    <row r="3" spans="3:17" ht="12.75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8" ht="18">
      <c r="A4" s="207"/>
      <c r="B4" s="207"/>
      <c r="C4" s="208" t="s">
        <v>196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  <c r="R4" s="207"/>
    </row>
    <row r="5" spans="1:18" ht="18">
      <c r="A5" s="207"/>
      <c r="B5" s="207"/>
      <c r="C5" s="208"/>
      <c r="D5" s="209"/>
      <c r="E5" s="209"/>
      <c r="F5" s="209"/>
      <c r="G5" s="209"/>
      <c r="H5" s="449" t="s">
        <v>272</v>
      </c>
      <c r="I5" s="449"/>
      <c r="J5" s="449"/>
      <c r="K5" s="449"/>
      <c r="L5" s="449"/>
      <c r="M5" s="449"/>
      <c r="N5" s="449"/>
      <c r="O5" s="449"/>
      <c r="P5" s="449"/>
      <c r="Q5" s="210"/>
      <c r="R5" s="207"/>
    </row>
    <row r="6" spans="3:17" ht="12.75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331</v>
      </c>
      <c r="L7" s="211" t="s">
        <v>283</v>
      </c>
      <c r="M7" s="211" t="s">
        <v>332</v>
      </c>
      <c r="N7" s="211" t="s">
        <v>284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12.75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8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6"/>
    </row>
    <row r="12" ht="12.75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I13+J13</f>
        <v>0</v>
      </c>
      <c r="L13" s="241">
        <v>0</v>
      </c>
      <c r="M13" s="242">
        <f>SUM(H13,K13,L13)</f>
        <v>0</v>
      </c>
      <c r="N13" s="250">
        <f>M13*ARF4!I32</f>
        <v>0</v>
      </c>
      <c r="O13" s="245">
        <v>0</v>
      </c>
      <c r="P13" s="250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I14+J14</f>
        <v>0</v>
      </c>
      <c r="L14" s="241">
        <v>0</v>
      </c>
      <c r="M14" s="242">
        <f aca="true" t="shared" si="1" ref="M14:M32">SUM(H14,K14,L14)</f>
        <v>0</v>
      </c>
      <c r="N14" s="250">
        <f>M14*ARF4!I32</f>
        <v>0</v>
      </c>
      <c r="O14" s="245">
        <v>0</v>
      </c>
      <c r="P14" s="250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M15*ARF4!I32</f>
        <v>0</v>
      </c>
      <c r="O15" s="245">
        <v>0</v>
      </c>
      <c r="P15" s="250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M16*ARF4!I32</f>
        <v>0</v>
      </c>
      <c r="O16" s="245">
        <v>0</v>
      </c>
      <c r="P16" s="250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M17*ARF4!I32</f>
        <v>0</v>
      </c>
      <c r="O17" s="245">
        <v>0</v>
      </c>
      <c r="P17" s="250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M18*ARF4!I32</f>
        <v>0</v>
      </c>
      <c r="O18" s="245">
        <v>0</v>
      </c>
      <c r="P18" s="250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M19*ARF4!I32</f>
        <v>0</v>
      </c>
      <c r="O19" s="245">
        <v>0</v>
      </c>
      <c r="P19" s="250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M20*ARF4!I32</f>
        <v>0</v>
      </c>
      <c r="O20" s="245">
        <v>0</v>
      </c>
      <c r="P20" s="250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M21*ARF4!I32</f>
        <v>0</v>
      </c>
      <c r="O21" s="245">
        <v>0</v>
      </c>
      <c r="P21" s="250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M22*ARF4!I32</f>
        <v>0</v>
      </c>
      <c r="O22" s="245">
        <v>0</v>
      </c>
      <c r="P22" s="250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M23*ARF4!I32</f>
        <v>0</v>
      </c>
      <c r="O23" s="245">
        <v>0</v>
      </c>
      <c r="P23" s="250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M24*ARF4!I32</f>
        <v>0</v>
      </c>
      <c r="O24" s="245">
        <v>0</v>
      </c>
      <c r="P24" s="250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M25*ARF4!I32</f>
        <v>0</v>
      </c>
      <c r="O25" s="245">
        <v>0</v>
      </c>
      <c r="P25" s="250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M26*ARF4!I32</f>
        <v>0</v>
      </c>
      <c r="O26" s="245">
        <v>0</v>
      </c>
      <c r="P26" s="250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M27*ARF4!I32</f>
        <v>0</v>
      </c>
      <c r="O27" s="245">
        <v>0</v>
      </c>
      <c r="P27" s="250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M28*ARF4!I32</f>
        <v>0</v>
      </c>
      <c r="O28" s="245">
        <v>0</v>
      </c>
      <c r="P28" s="250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M29*ARF4!I32</f>
        <v>0</v>
      </c>
      <c r="O29" s="245">
        <v>0</v>
      </c>
      <c r="P29" s="250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M30*ARF4!I32</f>
        <v>0</v>
      </c>
      <c r="O30" s="245">
        <v>0</v>
      </c>
      <c r="P30" s="250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M31*ARF4!I32</f>
        <v>0</v>
      </c>
      <c r="O31" s="245">
        <v>0</v>
      </c>
      <c r="P31" s="250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M32*ARF4!I32</f>
        <v>0</v>
      </c>
      <c r="O32" s="245">
        <v>0</v>
      </c>
      <c r="P32" s="250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5.2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41">
        <f>SUM(H13:H35)</f>
        <v>0</v>
      </c>
      <c r="I36" s="241">
        <f aca="true" t="shared" si="3" ref="I36:Q36">SUM(I13:I35)</f>
        <v>0</v>
      </c>
      <c r="J36" s="241">
        <f t="shared" si="3"/>
        <v>0</v>
      </c>
      <c r="K36" s="241">
        <f t="shared" si="3"/>
        <v>0</v>
      </c>
      <c r="L36" s="241">
        <f t="shared" si="3"/>
        <v>0</v>
      </c>
      <c r="M36" s="241">
        <f t="shared" si="3"/>
        <v>0</v>
      </c>
      <c r="N36" s="241">
        <f t="shared" si="3"/>
        <v>0</v>
      </c>
      <c r="O36" s="241">
        <f t="shared" si="3"/>
        <v>0</v>
      </c>
      <c r="P36" s="241">
        <f t="shared" si="3"/>
        <v>0</v>
      </c>
      <c r="Q36" s="241">
        <f t="shared" si="3"/>
        <v>0</v>
      </c>
    </row>
    <row r="37" spans="1:17" ht="6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  <c r="P37" s="145"/>
      <c r="Q37" s="20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6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7.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H4:P4"/>
    <mergeCell ref="H5:P5"/>
    <mergeCell ref="F7:F9"/>
    <mergeCell ref="G7:G9"/>
    <mergeCell ref="I7:J7"/>
    <mergeCell ref="C1:Q1"/>
    <mergeCell ref="A7:A44"/>
    <mergeCell ref="C7:C9"/>
    <mergeCell ref="D7:D9"/>
    <mergeCell ref="E7:E9"/>
    <mergeCell ref="C35:G35"/>
    <mergeCell ref="C36:G36"/>
    <mergeCell ref="C39:G39"/>
    <mergeCell ref="C40:G40"/>
    <mergeCell ref="C43:G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5.57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4.7109375" style="0" customWidth="1"/>
    <col min="13" max="13" width="14.140625" style="0" customWidth="1"/>
    <col min="14" max="14" width="13.8515625" style="0" customWidth="1"/>
    <col min="15" max="15" width="14.57421875" style="0" customWidth="1"/>
    <col min="16" max="16" width="1.7109375" style="0" customWidth="1"/>
  </cols>
  <sheetData>
    <row r="1" spans="3:15" ht="30.75" customHeight="1">
      <c r="C1" s="483" t="s">
        <v>300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ht="6" customHeight="1"/>
    <row r="3" spans="3:15" ht="6.7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7"/>
    </row>
    <row r="4" spans="1:15" ht="18">
      <c r="A4" s="207"/>
      <c r="B4" s="207"/>
      <c r="C4" s="208" t="s">
        <v>268</v>
      </c>
      <c r="D4" s="449" t="s">
        <v>271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2"/>
    </row>
    <row r="5" spans="1:15" ht="18">
      <c r="A5" s="207"/>
      <c r="B5" s="207"/>
      <c r="C5" s="208"/>
      <c r="D5" s="449" t="s">
        <v>285</v>
      </c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52"/>
    </row>
    <row r="6" spans="3:15" ht="6.7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36.75" customHeight="1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226" t="s">
        <v>291</v>
      </c>
      <c r="J7" s="211" t="s">
        <v>283</v>
      </c>
      <c r="K7" s="211" t="s">
        <v>287</v>
      </c>
      <c r="L7" s="211" t="s">
        <v>288</v>
      </c>
      <c r="M7" s="212" t="s">
        <v>274</v>
      </c>
      <c r="N7" s="212" t="s">
        <v>275</v>
      </c>
      <c r="O7" s="212" t="s">
        <v>276</v>
      </c>
    </row>
    <row r="8" spans="1:15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27" t="s">
        <v>292</v>
      </c>
      <c r="K8" s="218" t="s">
        <v>270</v>
      </c>
      <c r="L8" s="204"/>
      <c r="M8" s="204"/>
      <c r="N8" s="217" t="s">
        <v>286</v>
      </c>
      <c r="O8" s="204"/>
    </row>
    <row r="9" spans="1:15" ht="12.75">
      <c r="A9" s="440"/>
      <c r="C9" s="443"/>
      <c r="D9" s="443"/>
      <c r="E9" s="443"/>
      <c r="F9" s="443"/>
      <c r="G9" s="443"/>
      <c r="H9" s="219" t="s">
        <v>280</v>
      </c>
      <c r="I9" s="219"/>
      <c r="J9" s="222"/>
      <c r="K9" s="220"/>
      <c r="L9" s="205"/>
      <c r="M9" s="205"/>
      <c r="N9" s="205"/>
      <c r="O9" s="205"/>
    </row>
    <row r="10" spans="1:9" ht="6" customHeight="1">
      <c r="A10" s="440"/>
      <c r="C10" s="223"/>
      <c r="D10" s="224"/>
      <c r="E10" s="224"/>
      <c r="F10" s="224"/>
      <c r="G10" s="224"/>
      <c r="H10" s="116"/>
      <c r="I10" s="116"/>
    </row>
    <row r="11" spans="1:15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</row>
    <row r="12" ht="6.75" customHeight="1">
      <c r="A12" s="440"/>
    </row>
    <row r="13" spans="1:15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SUM(H13,I13,J13)</f>
        <v>0</v>
      </c>
      <c r="L13" s="250">
        <f>K13*ARF5!H25</f>
        <v>0</v>
      </c>
      <c r="M13" s="245">
        <v>0</v>
      </c>
      <c r="N13" s="250">
        <f>L13*M13</f>
        <v>0</v>
      </c>
      <c r="O13" s="244">
        <v>0</v>
      </c>
    </row>
    <row r="14" spans="1:15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SUM(H14,I14,J14)</f>
        <v>0</v>
      </c>
      <c r="L14" s="250">
        <f>K14*ARF5!H25</f>
        <v>0</v>
      </c>
      <c r="M14" s="245">
        <v>0</v>
      </c>
      <c r="N14" s="250">
        <f aca="true" t="shared" si="1" ref="N14:N32">L14*M14</f>
        <v>0</v>
      </c>
      <c r="O14" s="244">
        <v>0</v>
      </c>
    </row>
    <row r="15" spans="1:15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50">
        <f>K15*ARF5!H25</f>
        <v>0</v>
      </c>
      <c r="M15" s="245">
        <v>0</v>
      </c>
      <c r="N15" s="250">
        <f t="shared" si="1"/>
        <v>0</v>
      </c>
      <c r="O15" s="244">
        <v>0</v>
      </c>
    </row>
    <row r="16" spans="1:15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50">
        <f>K16*ARF5!H25</f>
        <v>0</v>
      </c>
      <c r="M16" s="245">
        <v>0</v>
      </c>
      <c r="N16" s="250">
        <f t="shared" si="1"/>
        <v>0</v>
      </c>
      <c r="O16" s="244">
        <v>0</v>
      </c>
    </row>
    <row r="17" spans="1:15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50">
        <f>K17*ARF5!H25</f>
        <v>0</v>
      </c>
      <c r="M17" s="245">
        <v>0</v>
      </c>
      <c r="N17" s="250">
        <f t="shared" si="1"/>
        <v>0</v>
      </c>
      <c r="O17" s="244">
        <v>0</v>
      </c>
    </row>
    <row r="18" spans="1:15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50">
        <f>K18*ARF5!H25</f>
        <v>0</v>
      </c>
      <c r="M18" s="245">
        <v>0</v>
      </c>
      <c r="N18" s="250">
        <f t="shared" si="1"/>
        <v>0</v>
      </c>
      <c r="O18" s="244">
        <v>0</v>
      </c>
    </row>
    <row r="19" spans="1:15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50">
        <f>K19*ARF5!H25</f>
        <v>0</v>
      </c>
      <c r="M19" s="245">
        <v>0</v>
      </c>
      <c r="N19" s="250">
        <f t="shared" si="1"/>
        <v>0</v>
      </c>
      <c r="O19" s="244">
        <v>0</v>
      </c>
    </row>
    <row r="20" spans="1:15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50">
        <f>K20*ARF5!H25</f>
        <v>0</v>
      </c>
      <c r="M20" s="245">
        <v>0</v>
      </c>
      <c r="N20" s="250">
        <f t="shared" si="1"/>
        <v>0</v>
      </c>
      <c r="O20" s="244">
        <v>0</v>
      </c>
    </row>
    <row r="21" spans="1:15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50">
        <f>K21*ARF5!H25</f>
        <v>0</v>
      </c>
      <c r="M21" s="245">
        <v>0</v>
      </c>
      <c r="N21" s="250">
        <f t="shared" si="1"/>
        <v>0</v>
      </c>
      <c r="O21" s="244">
        <v>0</v>
      </c>
    </row>
    <row r="22" spans="1:15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50">
        <f>K22*ARF5!H25</f>
        <v>0</v>
      </c>
      <c r="M22" s="245">
        <v>0</v>
      </c>
      <c r="N22" s="250">
        <f t="shared" si="1"/>
        <v>0</v>
      </c>
      <c r="O22" s="244">
        <v>0</v>
      </c>
    </row>
    <row r="23" spans="1:15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50">
        <f>K23*ARF5!H25</f>
        <v>0</v>
      </c>
      <c r="M23" s="245">
        <v>0</v>
      </c>
      <c r="N23" s="250">
        <f t="shared" si="1"/>
        <v>0</v>
      </c>
      <c r="O23" s="244">
        <v>0</v>
      </c>
    </row>
    <row r="24" spans="1:15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50">
        <f>K24*ARF5!H25</f>
        <v>0</v>
      </c>
      <c r="M24" s="245">
        <v>0</v>
      </c>
      <c r="N24" s="250">
        <f t="shared" si="1"/>
        <v>0</v>
      </c>
      <c r="O24" s="244">
        <v>0</v>
      </c>
    </row>
    <row r="25" spans="1:15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50">
        <f>K25*ARF5!H25</f>
        <v>0</v>
      </c>
      <c r="M25" s="245">
        <v>0</v>
      </c>
      <c r="N25" s="250">
        <f t="shared" si="1"/>
        <v>0</v>
      </c>
      <c r="O25" s="244">
        <v>0</v>
      </c>
    </row>
    <row r="26" spans="1:15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50">
        <f>K26*ARF5!H25</f>
        <v>0</v>
      </c>
      <c r="M26" s="245">
        <v>0</v>
      </c>
      <c r="N26" s="250">
        <f t="shared" si="1"/>
        <v>0</v>
      </c>
      <c r="O26" s="244">
        <v>0</v>
      </c>
    </row>
    <row r="27" spans="1:15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50">
        <f>K27*ARF5!H25</f>
        <v>0</v>
      </c>
      <c r="M27" s="245">
        <v>0</v>
      </c>
      <c r="N27" s="250">
        <f t="shared" si="1"/>
        <v>0</v>
      </c>
      <c r="O27" s="244">
        <v>0</v>
      </c>
    </row>
    <row r="28" spans="1:15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50">
        <f>K28*ARF5!H25</f>
        <v>0</v>
      </c>
      <c r="M28" s="245">
        <v>0</v>
      </c>
      <c r="N28" s="250">
        <f t="shared" si="1"/>
        <v>0</v>
      </c>
      <c r="O28" s="244">
        <v>0</v>
      </c>
    </row>
    <row r="29" spans="1:15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50">
        <f>K29*ARF5!H25</f>
        <v>0</v>
      </c>
      <c r="M29" s="245">
        <v>0</v>
      </c>
      <c r="N29" s="250">
        <f t="shared" si="1"/>
        <v>0</v>
      </c>
      <c r="O29" s="244">
        <v>0</v>
      </c>
    </row>
    <row r="30" spans="1:15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50">
        <f>K30*ARF5!H25</f>
        <v>0</v>
      </c>
      <c r="M30" s="245">
        <v>0</v>
      </c>
      <c r="N30" s="250">
        <f t="shared" si="1"/>
        <v>0</v>
      </c>
      <c r="O30" s="244">
        <v>0</v>
      </c>
    </row>
    <row r="31" spans="1:15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50">
        <f>K31*ARF5!H25</f>
        <v>0</v>
      </c>
      <c r="M31" s="245">
        <v>0</v>
      </c>
      <c r="N31" s="250">
        <f t="shared" si="1"/>
        <v>0</v>
      </c>
      <c r="O31" s="244">
        <v>0</v>
      </c>
    </row>
    <row r="32" spans="1:15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50">
        <f>K32*ARF5!H25</f>
        <v>0</v>
      </c>
      <c r="M32" s="245">
        <v>0</v>
      </c>
      <c r="N32" s="250">
        <f t="shared" si="1"/>
        <v>0</v>
      </c>
      <c r="O32" s="244">
        <v>0</v>
      </c>
    </row>
    <row r="33" spans="1:15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</row>
    <row r="35" spans="1:15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</row>
    <row r="36" spans="1:15" ht="12.75">
      <c r="A36" s="440"/>
      <c r="C36" s="444" t="s">
        <v>282</v>
      </c>
      <c r="D36" s="445"/>
      <c r="E36" s="445"/>
      <c r="F36" s="445"/>
      <c r="G36" s="446"/>
      <c r="H36" s="241">
        <f>SUM(H13:H35)</f>
        <v>0</v>
      </c>
      <c r="I36" s="241">
        <f aca="true" t="shared" si="2" ref="I36:O36">SUM(I13:I35)</f>
        <v>0</v>
      </c>
      <c r="J36" s="241">
        <f t="shared" si="2"/>
        <v>0</v>
      </c>
      <c r="K36" s="241">
        <f t="shared" si="2"/>
        <v>0</v>
      </c>
      <c r="L36" s="241">
        <f t="shared" si="2"/>
        <v>0</v>
      </c>
      <c r="M36" s="241">
        <f t="shared" si="2"/>
        <v>0</v>
      </c>
      <c r="N36" s="241">
        <f t="shared" si="2"/>
        <v>0</v>
      </c>
      <c r="O36" s="241">
        <f t="shared" si="2"/>
        <v>0</v>
      </c>
    </row>
    <row r="37" spans="1:15" ht="4.5" customHeight="1">
      <c r="A37" s="440"/>
      <c r="C37" s="184"/>
      <c r="D37" s="145"/>
      <c r="E37" s="145"/>
      <c r="F37" s="145"/>
      <c r="G37" s="146"/>
      <c r="H37" s="251"/>
      <c r="I37" s="124"/>
      <c r="J37" s="151"/>
      <c r="K37" s="124"/>
      <c r="L37" s="145"/>
      <c r="M37" s="205"/>
      <c r="N37" s="145"/>
      <c r="O37" s="205"/>
    </row>
    <row r="38" spans="1:15" ht="4.5" customHeight="1">
      <c r="A38" s="440"/>
      <c r="C38" s="168"/>
      <c r="D38" s="160"/>
      <c r="E38" s="160"/>
      <c r="F38" s="160"/>
      <c r="G38" s="167"/>
      <c r="H38" s="168"/>
      <c r="I38" s="225"/>
      <c r="J38" s="225"/>
      <c r="K38" s="167"/>
      <c r="L38" s="260"/>
      <c r="M38" s="261"/>
      <c r="N38" s="262"/>
      <c r="O38" s="260"/>
    </row>
    <row r="39" spans="1:15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261"/>
      <c r="M39" s="261"/>
      <c r="N39" s="261"/>
      <c r="O39" s="261"/>
    </row>
    <row r="40" spans="1:15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63"/>
      <c r="M40" s="263"/>
      <c r="N40" s="263"/>
      <c r="O40" s="263"/>
    </row>
    <row r="41" spans="1:15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263"/>
      <c r="M41" s="263"/>
      <c r="N41" s="263"/>
      <c r="O41" s="263"/>
    </row>
    <row r="42" spans="1:15" ht="4.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263"/>
      <c r="M42" s="263"/>
      <c r="N42" s="263"/>
      <c r="O42" s="263"/>
    </row>
    <row r="43" spans="1:15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63"/>
      <c r="M43" s="263"/>
      <c r="N43" s="263"/>
      <c r="O43" s="263"/>
    </row>
    <row r="44" spans="1:15" ht="3.7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263"/>
      <c r="M44" s="263"/>
      <c r="N44" s="263"/>
      <c r="O44" s="263"/>
    </row>
  </sheetData>
  <sheetProtection/>
  <mergeCells count="14">
    <mergeCell ref="D4:O4"/>
    <mergeCell ref="D5:O5"/>
    <mergeCell ref="C36:G36"/>
    <mergeCell ref="C39:G39"/>
    <mergeCell ref="C1:O1"/>
    <mergeCell ref="C40:G40"/>
    <mergeCell ref="C43:G43"/>
    <mergeCell ref="A7:A44"/>
    <mergeCell ref="C7:C9"/>
    <mergeCell ref="D7:D9"/>
    <mergeCell ref="E7:E9"/>
    <mergeCell ref="F7:F9"/>
    <mergeCell ref="G7:G9"/>
    <mergeCell ref="C35:G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140625" style="0" customWidth="1"/>
    <col min="14" max="14" width="11.140625" style="0" customWidth="1"/>
    <col min="15" max="15" width="11.421875" style="0" customWidth="1"/>
    <col min="16" max="16" width="11.00390625" style="0" customWidth="1"/>
    <col min="17" max="17" width="11.421875" style="0" customWidth="1"/>
    <col min="18" max="18" width="1.421875" style="0" customWidth="1"/>
  </cols>
  <sheetData>
    <row r="1" spans="3:17" ht="28.5" customHeight="1">
      <c r="C1" s="483" t="s">
        <v>300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ht="6.75" customHeight="1"/>
    <row r="3" spans="3:17" ht="4.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7" ht="18">
      <c r="A4" s="207"/>
      <c r="B4" s="207"/>
      <c r="C4" s="208" t="s">
        <v>298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</row>
    <row r="5" spans="1:17" ht="18">
      <c r="A5" s="207"/>
      <c r="B5" s="207"/>
      <c r="C5" s="208"/>
      <c r="D5" s="209"/>
      <c r="E5" s="209"/>
      <c r="F5" s="209"/>
      <c r="G5" s="209"/>
      <c r="H5" s="449" t="s">
        <v>294</v>
      </c>
      <c r="I5" s="449"/>
      <c r="J5" s="449"/>
      <c r="K5" s="449"/>
      <c r="L5" s="449"/>
      <c r="M5" s="449"/>
      <c r="N5" s="449"/>
      <c r="O5" s="449"/>
      <c r="P5" s="449"/>
      <c r="Q5" s="210"/>
    </row>
    <row r="6" spans="3:17" ht="5.2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333</v>
      </c>
      <c r="L7" s="211" t="s">
        <v>283</v>
      </c>
      <c r="M7" s="211" t="s">
        <v>334</v>
      </c>
      <c r="N7" s="211" t="s">
        <v>295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5.25" customHeight="1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7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</row>
    <row r="12" ht="5.25" customHeight="1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SUM(H13,I13,J13)</f>
        <v>0</v>
      </c>
      <c r="L13" s="241">
        <v>0</v>
      </c>
      <c r="M13" s="242">
        <f>SUM(H13,K13,L13)</f>
        <v>0</v>
      </c>
      <c r="N13" s="250">
        <f>'ARF 8'!L13+'ARF 7'!N13+ARF6!H56</f>
        <v>0</v>
      </c>
      <c r="O13" s="245">
        <v>0</v>
      </c>
      <c r="P13" s="250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SUM(H14,I14,J14)</f>
        <v>0</v>
      </c>
      <c r="L14" s="241">
        <v>0</v>
      </c>
      <c r="M14" s="242">
        <f aca="true" t="shared" si="1" ref="M14:M32">SUM(H14,K14,L14)</f>
        <v>0</v>
      </c>
      <c r="N14" s="250">
        <f>'ARF 8'!L14+'ARF 7'!N14+ARF6!H56</f>
        <v>0</v>
      </c>
      <c r="O14" s="245">
        <v>0</v>
      </c>
      <c r="P14" s="250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'ARF 8'!L15+'ARF 7'!N15+ARF6!H56</f>
        <v>0</v>
      </c>
      <c r="O15" s="245">
        <v>0</v>
      </c>
      <c r="P15" s="250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'ARF 8'!L16+'ARF 7'!N16+ARF6!H56</f>
        <v>0</v>
      </c>
      <c r="O16" s="245">
        <v>0</v>
      </c>
      <c r="P16" s="250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'ARF 8'!L17+'ARF 7'!N17+ARF6!H56</f>
        <v>0</v>
      </c>
      <c r="O17" s="245">
        <v>0</v>
      </c>
      <c r="P17" s="250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'ARF 8'!L18+'ARF 7'!N18+ARF6!H56</f>
        <v>0</v>
      </c>
      <c r="O18" s="245">
        <v>0</v>
      </c>
      <c r="P18" s="250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'ARF 8'!L19+'ARF 7'!N19+ARF6!H56</f>
        <v>0</v>
      </c>
      <c r="O19" s="245">
        <v>0</v>
      </c>
      <c r="P19" s="250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'ARF 8'!L20+'ARF 7'!N20+ARF6!H56</f>
        <v>0</v>
      </c>
      <c r="O20" s="245">
        <v>0</v>
      </c>
      <c r="P20" s="250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'ARF 8'!L21+'ARF 7'!N21+ARF6!H56</f>
        <v>0</v>
      </c>
      <c r="O21" s="245">
        <v>0</v>
      </c>
      <c r="P21" s="250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'ARF 8'!L22+'ARF 7'!N22+ARF6!H56</f>
        <v>0</v>
      </c>
      <c r="O22" s="245">
        <v>0</v>
      </c>
      <c r="P22" s="250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'ARF 8'!L23+'ARF 7'!N23+ARF6!H56</f>
        <v>0</v>
      </c>
      <c r="O23" s="245">
        <v>0</v>
      </c>
      <c r="P23" s="250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'ARF 8'!L24+'ARF 7'!N24+ARF6!H56</f>
        <v>0</v>
      </c>
      <c r="O24" s="245">
        <v>0</v>
      </c>
      <c r="P24" s="250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'ARF 8'!L25+'ARF 7'!N25+ARF6!H56</f>
        <v>0</v>
      </c>
      <c r="O25" s="245">
        <v>0</v>
      </c>
      <c r="P25" s="250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'ARF 8'!L26+'ARF 7'!N26+ARF6!H56</f>
        <v>0</v>
      </c>
      <c r="O26" s="245">
        <v>0</v>
      </c>
      <c r="P26" s="250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'ARF 8'!L27+'ARF 7'!N27+ARF6!H56</f>
        <v>0</v>
      </c>
      <c r="O27" s="245">
        <v>0</v>
      </c>
      <c r="P27" s="250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'ARF 8'!L28+'ARF 7'!N28+ARF6!H56</f>
        <v>0</v>
      </c>
      <c r="O28" s="245">
        <v>0</v>
      </c>
      <c r="P28" s="250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'ARF 8'!L29+'ARF 7'!N29+ARF6!H56</f>
        <v>0</v>
      </c>
      <c r="O29" s="245">
        <v>0</v>
      </c>
      <c r="P29" s="250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'ARF 8'!L30+'ARF 7'!N30+ARF6!H56</f>
        <v>0</v>
      </c>
      <c r="O30" s="245">
        <v>0</v>
      </c>
      <c r="P30" s="250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'ARF 8'!L31+'ARF 7'!N31+ARF6!H56</f>
        <v>0</v>
      </c>
      <c r="O31" s="245">
        <v>0</v>
      </c>
      <c r="P31" s="250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'ARF 8'!L32+'ARF 7'!N32+ARF6!H56</f>
        <v>0</v>
      </c>
      <c r="O32" s="245">
        <v>0</v>
      </c>
      <c r="P32" s="250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</row>
    <row r="37" spans="1:17" ht="5.25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  <c r="P37" s="145"/>
      <c r="Q37" s="20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6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5.2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5.2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H4:P4"/>
    <mergeCell ref="H5:P5"/>
    <mergeCell ref="I7:J7"/>
    <mergeCell ref="F7:F9"/>
    <mergeCell ref="G7:G9"/>
    <mergeCell ref="C1:Q1"/>
    <mergeCell ref="A7:A44"/>
    <mergeCell ref="C7:C9"/>
    <mergeCell ref="D7:D9"/>
    <mergeCell ref="E7:E9"/>
    <mergeCell ref="C35:G35"/>
    <mergeCell ref="C36:G36"/>
    <mergeCell ref="C39:G39"/>
    <mergeCell ref="C40:G40"/>
    <mergeCell ref="C43:G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view="pageBreakPreview" zoomScale="85" zoomScaleSheetLayoutView="85" zoomScalePageLayoutView="0" workbookViewId="0" topLeftCell="A1">
      <selection activeCell="AK40" sqref="AK40"/>
    </sheetView>
  </sheetViews>
  <sheetFormatPr defaultColWidth="9.140625" defaultRowHeight="12.75"/>
  <cols>
    <col min="1" max="21" width="2.7109375" style="0" customWidth="1"/>
    <col min="22" max="22" width="3.7109375" style="0" customWidth="1"/>
    <col min="23" max="23" width="2.7109375" style="0" customWidth="1"/>
    <col min="24" max="24" width="3.57421875" style="0" customWidth="1"/>
    <col min="25" max="26" width="3.28125" style="0" customWidth="1"/>
    <col min="27" max="27" width="3.8515625" style="0" customWidth="1"/>
    <col min="28" max="60" width="2.7109375" style="0" customWidth="1"/>
  </cols>
  <sheetData>
    <row r="1" spans="1:60" ht="34.5" customHeight="1">
      <c r="A1" s="509" t="s">
        <v>301</v>
      </c>
      <c r="B1" s="510"/>
      <c r="C1" s="510"/>
      <c r="D1" s="510"/>
      <c r="E1" s="510"/>
      <c r="F1" s="510"/>
      <c r="G1" s="510"/>
      <c r="H1" s="510"/>
      <c r="I1" s="510"/>
      <c r="J1" s="510"/>
      <c r="K1" s="511"/>
      <c r="L1" s="54"/>
      <c r="M1" s="54"/>
      <c r="N1" s="512" t="s">
        <v>302</v>
      </c>
      <c r="O1" s="513"/>
      <c r="P1" s="513"/>
      <c r="Q1" s="514" t="s">
        <v>34</v>
      </c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5"/>
    </row>
    <row r="2" spans="1:60" ht="24.75" customHeight="1">
      <c r="A2" s="516" t="s">
        <v>35</v>
      </c>
      <c r="B2" s="517"/>
      <c r="C2" s="517"/>
      <c r="D2" s="517"/>
      <c r="E2" s="517"/>
      <c r="F2" s="516" t="s">
        <v>36</v>
      </c>
      <c r="G2" s="517"/>
      <c r="H2" s="517"/>
      <c r="I2" s="517"/>
      <c r="J2" s="517"/>
      <c r="K2" s="517"/>
      <c r="L2" s="54"/>
      <c r="M2" s="54"/>
      <c r="N2" s="503" t="s">
        <v>37</v>
      </c>
      <c r="O2" s="504"/>
      <c r="P2" s="504"/>
      <c r="Q2" s="504"/>
      <c r="R2" s="504"/>
      <c r="S2" s="504"/>
      <c r="T2" s="504"/>
      <c r="U2" s="504"/>
      <c r="V2" s="505"/>
      <c r="W2" s="495" t="s">
        <v>38</v>
      </c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6"/>
      <c r="AM2" s="503" t="s">
        <v>39</v>
      </c>
      <c r="AN2" s="504"/>
      <c r="AO2" s="504"/>
      <c r="AP2" s="505"/>
      <c r="AQ2" s="494" t="s">
        <v>38</v>
      </c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6"/>
    </row>
    <row r="3" spans="1:60" ht="15" customHeight="1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4"/>
      <c r="M3" s="54"/>
      <c r="N3" s="520"/>
      <c r="O3" s="521"/>
      <c r="P3" s="521"/>
      <c r="Q3" s="521"/>
      <c r="R3" s="521"/>
      <c r="S3" s="521"/>
      <c r="T3" s="521"/>
      <c r="U3" s="521"/>
      <c r="V3" s="522"/>
      <c r="W3" s="497" t="s">
        <v>40</v>
      </c>
      <c r="X3" s="498"/>
      <c r="Y3" s="498"/>
      <c r="Z3" s="498"/>
      <c r="AA3" s="499"/>
      <c r="AB3" s="504" t="s">
        <v>41</v>
      </c>
      <c r="AC3" s="504"/>
      <c r="AD3" s="504"/>
      <c r="AE3" s="504"/>
      <c r="AF3" s="504"/>
      <c r="AG3" s="504"/>
      <c r="AH3" s="504"/>
      <c r="AI3" s="504"/>
      <c r="AJ3" s="504"/>
      <c r="AK3" s="504"/>
      <c r="AL3" s="505"/>
      <c r="AM3" s="520"/>
      <c r="AN3" s="521"/>
      <c r="AO3" s="521"/>
      <c r="AP3" s="522"/>
      <c r="AQ3" s="497" t="s">
        <v>42</v>
      </c>
      <c r="AR3" s="498"/>
      <c r="AS3" s="498"/>
      <c r="AT3" s="498"/>
      <c r="AU3" s="498"/>
      <c r="AV3" s="499"/>
      <c r="AW3" s="497" t="s">
        <v>43</v>
      </c>
      <c r="AX3" s="498"/>
      <c r="AY3" s="498"/>
      <c r="AZ3" s="498"/>
      <c r="BA3" s="498"/>
      <c r="BB3" s="499"/>
      <c r="BC3" s="503" t="s">
        <v>44</v>
      </c>
      <c r="BD3" s="504"/>
      <c r="BE3" s="504"/>
      <c r="BF3" s="504"/>
      <c r="BG3" s="504"/>
      <c r="BH3" s="505"/>
    </row>
    <row r="4" spans="1:60" ht="15" customHeight="1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5"/>
      <c r="M4" s="55"/>
      <c r="N4" s="506"/>
      <c r="O4" s="507"/>
      <c r="P4" s="507"/>
      <c r="Q4" s="507"/>
      <c r="R4" s="507"/>
      <c r="S4" s="507"/>
      <c r="T4" s="507"/>
      <c r="U4" s="507"/>
      <c r="V4" s="508"/>
      <c r="W4" s="500"/>
      <c r="X4" s="501"/>
      <c r="Y4" s="501"/>
      <c r="Z4" s="501"/>
      <c r="AA4" s="502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8"/>
      <c r="AM4" s="506"/>
      <c r="AN4" s="507"/>
      <c r="AO4" s="507"/>
      <c r="AP4" s="508"/>
      <c r="AQ4" s="500"/>
      <c r="AR4" s="501"/>
      <c r="AS4" s="501"/>
      <c r="AT4" s="501"/>
      <c r="AU4" s="501"/>
      <c r="AV4" s="502"/>
      <c r="AW4" s="500"/>
      <c r="AX4" s="501"/>
      <c r="AY4" s="501"/>
      <c r="AZ4" s="501"/>
      <c r="BA4" s="501"/>
      <c r="BB4" s="502"/>
      <c r="BC4" s="506"/>
      <c r="BD4" s="507"/>
      <c r="BE4" s="507"/>
      <c r="BF4" s="507"/>
      <c r="BG4" s="507"/>
      <c r="BH4" s="508"/>
    </row>
    <row r="5" spans="1:60" ht="1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7"/>
      <c r="M5" s="58"/>
      <c r="N5" s="56">
        <v>12</v>
      </c>
      <c r="O5" s="56">
        <v>13</v>
      </c>
      <c r="P5" s="56">
        <v>14</v>
      </c>
      <c r="Q5" s="56">
        <v>15</v>
      </c>
      <c r="R5" s="56">
        <v>16</v>
      </c>
      <c r="S5" s="56">
        <v>17</v>
      </c>
      <c r="T5" s="56">
        <v>18</v>
      </c>
      <c r="U5" s="56">
        <v>19</v>
      </c>
      <c r="V5" s="56">
        <v>20</v>
      </c>
      <c r="W5" s="56">
        <v>21</v>
      </c>
      <c r="X5" s="56">
        <v>22</v>
      </c>
      <c r="Y5" s="56">
        <v>23</v>
      </c>
      <c r="Z5" s="56">
        <v>24</v>
      </c>
      <c r="AA5" s="56">
        <v>25</v>
      </c>
      <c r="AB5" s="56">
        <v>26</v>
      </c>
      <c r="AC5" s="56">
        <v>27</v>
      </c>
      <c r="AD5" s="56">
        <v>28</v>
      </c>
      <c r="AE5" s="56">
        <v>29</v>
      </c>
      <c r="AF5" s="56">
        <v>30</v>
      </c>
      <c r="AG5" s="56">
        <v>31</v>
      </c>
      <c r="AH5" s="56">
        <v>32</v>
      </c>
      <c r="AI5" s="56">
        <v>33</v>
      </c>
      <c r="AJ5" s="56">
        <v>34</v>
      </c>
      <c r="AK5" s="56">
        <v>35</v>
      </c>
      <c r="AL5" s="56">
        <v>36</v>
      </c>
      <c r="AM5" s="56">
        <v>37</v>
      </c>
      <c r="AN5" s="56">
        <v>38</v>
      </c>
      <c r="AO5" s="56">
        <v>39</v>
      </c>
      <c r="AP5" s="56">
        <v>40</v>
      </c>
      <c r="AQ5" s="56">
        <v>41</v>
      </c>
      <c r="AR5" s="56">
        <v>42</v>
      </c>
      <c r="AS5" s="56">
        <v>43</v>
      </c>
      <c r="AT5" s="56">
        <v>44</v>
      </c>
      <c r="AU5" s="56">
        <v>45</v>
      </c>
      <c r="AV5" s="56">
        <v>46</v>
      </c>
      <c r="AW5" s="56">
        <v>47</v>
      </c>
      <c r="AX5" s="56">
        <v>48</v>
      </c>
      <c r="AY5" s="56">
        <v>49</v>
      </c>
      <c r="AZ5" s="56">
        <v>50</v>
      </c>
      <c r="BA5" s="56">
        <v>51</v>
      </c>
      <c r="BB5" s="56">
        <v>52</v>
      </c>
      <c r="BC5" s="56">
        <v>53</v>
      </c>
      <c r="BD5" s="56">
        <v>54</v>
      </c>
      <c r="BE5" s="56">
        <v>55</v>
      </c>
      <c r="BF5" s="56">
        <v>56</v>
      </c>
      <c r="BG5" s="56">
        <v>57</v>
      </c>
      <c r="BH5" s="56">
        <v>58</v>
      </c>
    </row>
    <row r="6" spans="1:60" ht="15" customHeight="1">
      <c r="A6" s="523" t="s">
        <v>119</v>
      </c>
      <c r="B6" s="523" t="s">
        <v>120</v>
      </c>
      <c r="C6" s="523" t="s">
        <v>121</v>
      </c>
      <c r="D6" s="523" t="s">
        <v>122</v>
      </c>
      <c r="E6" s="523" t="s">
        <v>123</v>
      </c>
      <c r="F6" s="523" t="s">
        <v>124</v>
      </c>
      <c r="G6" s="523" t="s">
        <v>125</v>
      </c>
      <c r="H6" s="523" t="s">
        <v>117</v>
      </c>
      <c r="I6" s="523" t="s">
        <v>118</v>
      </c>
      <c r="J6" s="523" t="s">
        <v>115</v>
      </c>
      <c r="K6" s="523" t="s">
        <v>116</v>
      </c>
      <c r="L6" s="59"/>
      <c r="M6" s="59"/>
      <c r="N6" s="528" t="s">
        <v>45</v>
      </c>
      <c r="O6" s="523" t="s">
        <v>126</v>
      </c>
      <c r="P6" s="523" t="s">
        <v>46</v>
      </c>
      <c r="Q6" s="523" t="s">
        <v>47</v>
      </c>
      <c r="R6" s="523" t="s">
        <v>48</v>
      </c>
      <c r="S6" s="523" t="s">
        <v>49</v>
      </c>
      <c r="T6" s="523" t="s">
        <v>127</v>
      </c>
      <c r="U6" s="523" t="s">
        <v>50</v>
      </c>
      <c r="V6" s="523" t="s">
        <v>51</v>
      </c>
      <c r="W6" s="523" t="s">
        <v>52</v>
      </c>
      <c r="X6" s="523" t="s">
        <v>53</v>
      </c>
      <c r="Y6" s="523" t="s">
        <v>54</v>
      </c>
      <c r="Z6" s="523" t="s">
        <v>55</v>
      </c>
      <c r="AA6" s="523" t="s">
        <v>56</v>
      </c>
      <c r="AB6" s="523" t="s">
        <v>57</v>
      </c>
      <c r="AC6" s="523" t="s">
        <v>58</v>
      </c>
      <c r="AD6" s="523" t="s">
        <v>59</v>
      </c>
      <c r="AE6" s="523" t="s">
        <v>60</v>
      </c>
      <c r="AF6" s="523" t="s">
        <v>61</v>
      </c>
      <c r="AG6" s="523" t="s">
        <v>62</v>
      </c>
      <c r="AH6" s="523" t="s">
        <v>63</v>
      </c>
      <c r="AI6" s="523" t="s">
        <v>64</v>
      </c>
      <c r="AJ6" s="523" t="s">
        <v>65</v>
      </c>
      <c r="AK6" s="523" t="s">
        <v>66</v>
      </c>
      <c r="AL6" s="523" t="s">
        <v>62</v>
      </c>
      <c r="AM6" s="523" t="s">
        <v>67</v>
      </c>
      <c r="AN6" s="523" t="s">
        <v>68</v>
      </c>
      <c r="AO6" s="523" t="s">
        <v>69</v>
      </c>
      <c r="AP6" s="523" t="s">
        <v>70</v>
      </c>
      <c r="AQ6" s="523" t="s">
        <v>71</v>
      </c>
      <c r="AR6" s="523" t="s">
        <v>72</v>
      </c>
      <c r="AS6" s="523" t="s">
        <v>73</v>
      </c>
      <c r="AT6" s="523" t="s">
        <v>74</v>
      </c>
      <c r="AU6" s="523" t="s">
        <v>75</v>
      </c>
      <c r="AV6" s="523" t="s">
        <v>76</v>
      </c>
      <c r="AW6" s="523" t="s">
        <v>77</v>
      </c>
      <c r="AX6" s="523" t="s">
        <v>78</v>
      </c>
      <c r="AY6" s="523" t="s">
        <v>79</v>
      </c>
      <c r="AZ6" s="523" t="s">
        <v>80</v>
      </c>
      <c r="BA6" s="523" t="s">
        <v>81</v>
      </c>
      <c r="BB6" s="523" t="s">
        <v>62</v>
      </c>
      <c r="BC6" s="533" t="s">
        <v>82</v>
      </c>
      <c r="BD6" s="523" t="s">
        <v>83</v>
      </c>
      <c r="BE6" s="523" t="s">
        <v>84</v>
      </c>
      <c r="BF6" s="523" t="s">
        <v>85</v>
      </c>
      <c r="BG6" s="523" t="s">
        <v>86</v>
      </c>
      <c r="BH6" s="523" t="s">
        <v>62</v>
      </c>
    </row>
    <row r="7" spans="1:60" ht="15" customHeight="1">
      <c r="A7" s="524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9"/>
      <c r="M7" s="59"/>
      <c r="N7" s="529"/>
      <c r="O7" s="526"/>
      <c r="P7" s="530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34"/>
      <c r="BD7" s="526"/>
      <c r="BE7" s="526"/>
      <c r="BF7" s="526"/>
      <c r="BG7" s="526"/>
      <c r="BH7" s="526"/>
    </row>
    <row r="8" spans="1:60" ht="15" customHeight="1">
      <c r="A8" s="524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9"/>
      <c r="M8" s="59"/>
      <c r="N8" s="529"/>
      <c r="O8" s="526"/>
      <c r="P8" s="530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34"/>
      <c r="BD8" s="526"/>
      <c r="BE8" s="526"/>
      <c r="BF8" s="526"/>
      <c r="BG8" s="526"/>
      <c r="BH8" s="526"/>
    </row>
    <row r="9" spans="1:60" ht="15" customHeight="1">
      <c r="A9" s="524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9"/>
      <c r="M9" s="59"/>
      <c r="N9" s="529"/>
      <c r="O9" s="526"/>
      <c r="P9" s="530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34"/>
      <c r="BD9" s="526"/>
      <c r="BE9" s="526"/>
      <c r="BF9" s="526"/>
      <c r="BG9" s="526"/>
      <c r="BH9" s="526"/>
    </row>
    <row r="10" spans="1:60" ht="15" customHeight="1">
      <c r="A10" s="524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9"/>
      <c r="M10" s="59"/>
      <c r="N10" s="529"/>
      <c r="O10" s="526"/>
      <c r="P10" s="530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34"/>
      <c r="BD10" s="526"/>
      <c r="BE10" s="526"/>
      <c r="BF10" s="526"/>
      <c r="BG10" s="526"/>
      <c r="BH10" s="526"/>
    </row>
    <row r="11" spans="1:60" ht="15" customHeight="1">
      <c r="A11" s="524"/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9"/>
      <c r="M11" s="59"/>
      <c r="N11" s="529"/>
      <c r="O11" s="526"/>
      <c r="P11" s="530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34"/>
      <c r="BD11" s="526"/>
      <c r="BE11" s="526"/>
      <c r="BF11" s="526"/>
      <c r="BG11" s="526"/>
      <c r="BH11" s="526"/>
    </row>
    <row r="12" spans="1:60" ht="15" customHeight="1">
      <c r="A12" s="524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9"/>
      <c r="M12" s="59"/>
      <c r="N12" s="529"/>
      <c r="O12" s="526"/>
      <c r="P12" s="530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34"/>
      <c r="BD12" s="526"/>
      <c r="BE12" s="526"/>
      <c r="BF12" s="526"/>
      <c r="BG12" s="526"/>
      <c r="BH12" s="526"/>
    </row>
    <row r="13" spans="1:60" ht="15" customHeight="1">
      <c r="A13" s="524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9"/>
      <c r="M13" s="59"/>
      <c r="N13" s="529"/>
      <c r="O13" s="526"/>
      <c r="P13" s="530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34"/>
      <c r="BD13" s="526"/>
      <c r="BE13" s="526"/>
      <c r="BF13" s="526"/>
      <c r="BG13" s="526"/>
      <c r="BH13" s="526"/>
    </row>
    <row r="14" spans="1:60" ht="15" customHeight="1">
      <c r="A14" s="524"/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9"/>
      <c r="M14" s="59"/>
      <c r="N14" s="529"/>
      <c r="O14" s="526"/>
      <c r="P14" s="530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34"/>
      <c r="BD14" s="526"/>
      <c r="BE14" s="526"/>
      <c r="BF14" s="526"/>
      <c r="BG14" s="526"/>
      <c r="BH14" s="526"/>
    </row>
    <row r="15" spans="1:60" ht="15" customHeight="1">
      <c r="A15" s="524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9"/>
      <c r="M15" s="59"/>
      <c r="N15" s="529"/>
      <c r="O15" s="526"/>
      <c r="P15" s="530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34"/>
      <c r="BD15" s="526"/>
      <c r="BE15" s="526"/>
      <c r="BF15" s="526"/>
      <c r="BG15" s="526"/>
      <c r="BH15" s="526"/>
    </row>
    <row r="16" spans="1:60" ht="15" customHeight="1">
      <c r="A16" s="524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9"/>
      <c r="M16" s="59"/>
      <c r="N16" s="529"/>
      <c r="O16" s="526"/>
      <c r="P16" s="530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34"/>
      <c r="BD16" s="526"/>
      <c r="BE16" s="526"/>
      <c r="BF16" s="526"/>
      <c r="BG16" s="526"/>
      <c r="BH16" s="526"/>
    </row>
    <row r="17" spans="1:60" ht="15" customHeight="1">
      <c r="A17" s="525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9"/>
      <c r="M17" s="59"/>
      <c r="N17" s="529"/>
      <c r="O17" s="526"/>
      <c r="P17" s="530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35"/>
      <c r="BD17" s="527"/>
      <c r="BE17" s="527"/>
      <c r="BF17" s="527"/>
      <c r="BG17" s="527"/>
      <c r="BH17" s="527"/>
    </row>
    <row r="18" spans="1:60" ht="15" customHeight="1">
      <c r="A18" s="60"/>
      <c r="B18" s="60"/>
      <c r="C18" s="60"/>
      <c r="D18" s="60"/>
      <c r="E18" s="106"/>
      <c r="F18" s="104"/>
      <c r="G18" s="104"/>
      <c r="H18" s="105"/>
      <c r="I18" s="104"/>
      <c r="J18" s="105"/>
      <c r="K18" s="104"/>
      <c r="L18" s="61"/>
      <c r="M18" s="60" t="s">
        <v>87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126"/>
      <c r="AN18" s="127"/>
      <c r="AO18" s="127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</row>
    <row r="19" spans="1:60" ht="15" customHeight="1">
      <c r="A19" s="61"/>
      <c r="B19" s="61"/>
      <c r="C19" s="61"/>
      <c r="D19" s="61"/>
      <c r="E19" s="61"/>
      <c r="F19" s="107"/>
      <c r="G19" s="107"/>
      <c r="H19" s="108"/>
      <c r="I19" s="107"/>
      <c r="J19" s="108"/>
      <c r="K19" s="107"/>
      <c r="L19" s="61"/>
      <c r="M19" s="60" t="s">
        <v>88</v>
      </c>
      <c r="N19" s="62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126"/>
      <c r="AN19" s="127"/>
      <c r="AO19" s="127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:60" ht="15" customHeight="1">
      <c r="A20" s="61"/>
      <c r="B20" s="61"/>
      <c r="C20" s="61"/>
      <c r="D20" s="61"/>
      <c r="E20" s="61"/>
      <c r="F20" s="107"/>
      <c r="G20" s="107"/>
      <c r="H20" s="108"/>
      <c r="I20" s="107"/>
      <c r="J20" s="108"/>
      <c r="K20" s="107"/>
      <c r="L20" s="61"/>
      <c r="M20" s="60" t="s">
        <v>89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</row>
    <row r="21" spans="1:60" ht="15" customHeight="1">
      <c r="A21" s="61"/>
      <c r="B21" s="61"/>
      <c r="C21" s="61"/>
      <c r="D21" s="61"/>
      <c r="E21" s="61"/>
      <c r="F21" s="107"/>
      <c r="G21" s="107"/>
      <c r="H21" s="108"/>
      <c r="I21" s="107"/>
      <c r="J21" s="107"/>
      <c r="K21" s="107"/>
      <c r="L21" s="61"/>
      <c r="M21" s="60" t="s">
        <v>90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</row>
    <row r="22" spans="1:60" ht="15" customHeight="1">
      <c r="A22" s="61"/>
      <c r="B22" s="61"/>
      <c r="C22" s="61"/>
      <c r="D22" s="61"/>
      <c r="E22" s="61"/>
      <c r="F22" s="107"/>
      <c r="G22" s="107"/>
      <c r="H22" s="108"/>
      <c r="I22" s="107"/>
      <c r="J22" s="107"/>
      <c r="K22" s="107"/>
      <c r="L22" s="61"/>
      <c r="M22" s="60" t="s">
        <v>91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</row>
    <row r="23" spans="1:60" ht="15" customHeight="1">
      <c r="A23" s="61"/>
      <c r="B23" s="61"/>
      <c r="C23" s="61"/>
      <c r="D23" s="61"/>
      <c r="E23" s="61"/>
      <c r="F23" s="107"/>
      <c r="G23" s="107"/>
      <c r="H23" s="108"/>
      <c r="I23" s="107"/>
      <c r="J23" s="107"/>
      <c r="K23" s="107"/>
      <c r="L23" s="61"/>
      <c r="M23" s="60" t="s">
        <v>92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ht="15" customHeight="1">
      <c r="A24" s="61"/>
      <c r="B24" s="61"/>
      <c r="C24" s="61"/>
      <c r="D24" s="61"/>
      <c r="E24" s="61"/>
      <c r="F24" s="107"/>
      <c r="G24" s="107"/>
      <c r="H24" s="108"/>
      <c r="I24" s="107"/>
      <c r="J24" s="107"/>
      <c r="K24" s="107"/>
      <c r="L24" s="61"/>
      <c r="M24" s="60" t="s">
        <v>93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</row>
    <row r="25" spans="1:60" ht="15" customHeight="1">
      <c r="A25" s="61"/>
      <c r="B25" s="61"/>
      <c r="C25" s="61"/>
      <c r="D25" s="61"/>
      <c r="E25" s="61"/>
      <c r="F25" s="107"/>
      <c r="G25" s="107"/>
      <c r="H25" s="108"/>
      <c r="I25" s="107"/>
      <c r="J25" s="107"/>
      <c r="K25" s="107"/>
      <c r="L25" s="61"/>
      <c r="M25" s="60" t="s">
        <v>94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</row>
    <row r="26" spans="1:60" ht="15" customHeight="1">
      <c r="A26" s="61"/>
      <c r="B26" s="61"/>
      <c r="C26" s="61"/>
      <c r="D26" s="61"/>
      <c r="E26" s="61"/>
      <c r="F26" s="107"/>
      <c r="G26" s="107"/>
      <c r="H26" s="107"/>
      <c r="I26" s="107"/>
      <c r="J26" s="107"/>
      <c r="K26" s="107"/>
      <c r="L26" s="61"/>
      <c r="M26" s="60" t="s">
        <v>95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spans="1:60" ht="15" customHeight="1">
      <c r="A27" s="61"/>
      <c r="B27" s="61"/>
      <c r="C27" s="61"/>
      <c r="D27" s="61"/>
      <c r="E27" s="61"/>
      <c r="F27" s="109"/>
      <c r="G27" s="109"/>
      <c r="H27" s="109"/>
      <c r="I27" s="109"/>
      <c r="J27" s="109"/>
      <c r="K27" s="109"/>
      <c r="L27" s="61"/>
      <c r="M27" s="60" t="s">
        <v>96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1:60" ht="1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1"/>
      <c r="BD28" s="61"/>
      <c r="BE28" s="61"/>
      <c r="BF28" s="61"/>
      <c r="BG28" s="61"/>
      <c r="BH28" s="61"/>
    </row>
    <row r="29" spans="1:60" ht="1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1"/>
      <c r="BD29" s="61"/>
      <c r="BE29" s="61"/>
      <c r="BF29" s="61"/>
      <c r="BG29" s="61"/>
      <c r="BH29" s="61"/>
    </row>
    <row r="30" spans="1:60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61"/>
      <c r="BD30" s="61"/>
      <c r="BE30" s="61"/>
      <c r="BF30" s="61"/>
      <c r="BG30" s="61"/>
      <c r="BH30" s="61"/>
    </row>
    <row r="31" spans="1:60" ht="15" customHeight="1">
      <c r="A31" s="63"/>
      <c r="B31" s="64" t="s">
        <v>97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54"/>
      <c r="AR31" s="54"/>
      <c r="AS31" s="54"/>
      <c r="AT31" s="68" t="s">
        <v>98</v>
      </c>
      <c r="AU31" s="536" t="s">
        <v>99</v>
      </c>
      <c r="AV31" s="537"/>
      <c r="AW31" s="537"/>
      <c r="AX31" s="537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</row>
    <row r="32" spans="1:60" ht="15" customHeight="1">
      <c r="A32" s="69"/>
      <c r="B32" s="70"/>
      <c r="C32" s="7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71"/>
      <c r="AQ32" s="54"/>
      <c r="AR32" s="54"/>
      <c r="AS32" s="54"/>
      <c r="AT32" s="54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</row>
    <row r="33" spans="1:60" ht="15" customHeight="1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71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72"/>
      <c r="BD33" s="72"/>
      <c r="BE33" s="72"/>
      <c r="BF33" s="72"/>
      <c r="BG33" s="72"/>
      <c r="BH33" s="72"/>
    </row>
    <row r="34" spans="1:60" ht="15" customHeight="1">
      <c r="A34" s="7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74"/>
      <c r="AQ34" s="54"/>
      <c r="AR34" s="54"/>
      <c r="AS34" s="54"/>
      <c r="AT34" s="75" t="s">
        <v>100</v>
      </c>
      <c r="AU34" s="531" t="s">
        <v>101</v>
      </c>
      <c r="AV34" s="532"/>
      <c r="AW34" s="532"/>
      <c r="AX34" s="532"/>
      <c r="AY34" s="532"/>
      <c r="AZ34" s="76" t="s">
        <v>102</v>
      </c>
      <c r="BA34" s="77"/>
      <c r="BB34" s="77"/>
      <c r="BC34" s="78" t="s">
        <v>103</v>
      </c>
      <c r="BD34" s="77"/>
      <c r="BE34" s="77"/>
      <c r="BF34" s="77"/>
      <c r="BG34" s="77"/>
      <c r="BH34" s="77"/>
    </row>
    <row r="35" spans="1:60" ht="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79" t="s">
        <v>104</v>
      </c>
      <c r="BB35" s="54"/>
      <c r="BC35" s="72"/>
      <c r="BD35" s="72"/>
      <c r="BE35" s="72"/>
      <c r="BF35" s="72"/>
      <c r="BG35" s="72"/>
      <c r="BH35" s="72"/>
    </row>
    <row r="36" ht="15" customHeight="1"/>
  </sheetData>
  <sheetProtection/>
  <mergeCells count="74">
    <mergeCell ref="AX6:AX17"/>
    <mergeCell ref="AU6:AU17"/>
    <mergeCell ref="AV6:AV17"/>
    <mergeCell ref="AU31:BH32"/>
    <mergeCell ref="BA6:BA17"/>
    <mergeCell ref="BB6:BB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C6:AC17"/>
    <mergeCell ref="AD6:AD17"/>
    <mergeCell ref="W6:W17"/>
    <mergeCell ref="X6:X17"/>
    <mergeCell ref="Y6:Y17"/>
    <mergeCell ref="Z6:Z17"/>
    <mergeCell ref="O6:O17"/>
    <mergeCell ref="P6:P17"/>
    <mergeCell ref="Q6:Q17"/>
    <mergeCell ref="R6:R17"/>
    <mergeCell ref="AA6:AA17"/>
    <mergeCell ref="AB6:AB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scale="88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27">
      <selection activeCell="B37" sqref="B37:K37"/>
    </sheetView>
  </sheetViews>
  <sheetFormatPr defaultColWidth="9.140625" defaultRowHeight="12.75"/>
  <cols>
    <col min="1" max="1" width="6.7109375" style="81" customWidth="1"/>
    <col min="2" max="3" width="8.8515625" style="81" customWidth="1"/>
    <col min="4" max="4" width="10.421875" style="81" customWidth="1"/>
    <col min="5" max="5" width="8.8515625" style="81" customWidth="1"/>
    <col min="6" max="6" width="10.421875" style="81" customWidth="1"/>
    <col min="7" max="7" width="13.7109375" style="81" customWidth="1"/>
    <col min="8" max="11" width="8.8515625" style="81" customWidth="1"/>
    <col min="12" max="12" width="9.140625" style="81" customWidth="1"/>
    <col min="13" max="13" width="15.57421875" style="81" customWidth="1"/>
    <col min="14" max="16384" width="9.140625" style="81" customWidth="1"/>
  </cols>
  <sheetData>
    <row r="1" spans="1:10" s="285" customFormat="1" ht="15.75">
      <c r="A1" s="285" t="s">
        <v>307</v>
      </c>
      <c r="C1" s="553" t="s">
        <v>357</v>
      </c>
      <c r="D1" s="553"/>
      <c r="E1" s="553"/>
      <c r="F1" s="553"/>
      <c r="G1" s="553"/>
      <c r="H1" s="553"/>
      <c r="I1" s="553"/>
      <c r="J1" s="553"/>
    </row>
    <row r="2" ht="7.5" customHeight="1"/>
    <row r="3" spans="1:11" ht="19.5" customHeight="1">
      <c r="A3" s="554" t="s">
        <v>197</v>
      </c>
      <c r="B3" s="555"/>
      <c r="C3" s="555"/>
      <c r="D3" s="555"/>
      <c r="E3" s="555"/>
      <c r="F3" s="555"/>
      <c r="G3" s="556"/>
      <c r="H3" s="554" t="s">
        <v>198</v>
      </c>
      <c r="I3" s="555"/>
      <c r="J3" s="555"/>
      <c r="K3" s="556"/>
    </row>
    <row r="4" spans="1:14" ht="15" customHeight="1">
      <c r="A4" s="472"/>
      <c r="B4" s="82"/>
      <c r="C4" s="83"/>
      <c r="D4" s="83"/>
      <c r="E4" s="83"/>
      <c r="F4" s="83"/>
      <c r="G4" s="84"/>
      <c r="H4" s="543" t="s">
        <v>335</v>
      </c>
      <c r="I4" s="544"/>
      <c r="J4" s="544"/>
      <c r="K4" s="545"/>
      <c r="L4" s="256"/>
      <c r="M4" s="255"/>
      <c r="N4" s="255"/>
    </row>
    <row r="5" spans="1:14" ht="15" customHeight="1">
      <c r="A5" s="473"/>
      <c r="B5" s="85" t="s">
        <v>109</v>
      </c>
      <c r="C5" s="86"/>
      <c r="D5" s="86"/>
      <c r="E5" s="86"/>
      <c r="F5" s="86"/>
      <c r="G5" s="87"/>
      <c r="H5" s="546"/>
      <c r="I5" s="547"/>
      <c r="J5" s="547"/>
      <c r="K5" s="548"/>
      <c r="L5" s="256"/>
      <c r="M5" s="255"/>
      <c r="N5" s="255"/>
    </row>
    <row r="6" spans="1:14" ht="15" customHeight="1">
      <c r="A6" s="473"/>
      <c r="B6" s="85" t="s">
        <v>304</v>
      </c>
      <c r="C6" s="86"/>
      <c r="D6" s="86"/>
      <c r="E6" s="86"/>
      <c r="F6" s="86"/>
      <c r="G6" s="87"/>
      <c r="H6" s="546"/>
      <c r="I6" s="547"/>
      <c r="J6" s="547"/>
      <c r="K6" s="548"/>
      <c r="L6" s="256"/>
      <c r="M6" s="255"/>
      <c r="N6" s="255"/>
    </row>
    <row r="7" spans="1:14" ht="15" customHeight="1">
      <c r="A7" s="473"/>
      <c r="B7" s="85" t="s">
        <v>305</v>
      </c>
      <c r="C7" s="86"/>
      <c r="D7" s="86"/>
      <c r="E7" s="86"/>
      <c r="F7" s="86"/>
      <c r="G7" s="87"/>
      <c r="H7" s="546"/>
      <c r="I7" s="547"/>
      <c r="J7" s="547"/>
      <c r="K7" s="548"/>
      <c r="L7" s="256"/>
      <c r="M7" s="255"/>
      <c r="N7" s="255"/>
    </row>
    <row r="8" spans="1:14" ht="15" customHeight="1">
      <c r="A8" s="473"/>
      <c r="B8" s="85" t="s">
        <v>306</v>
      </c>
      <c r="C8" s="86"/>
      <c r="D8" s="86"/>
      <c r="E8" s="86"/>
      <c r="F8" s="86"/>
      <c r="G8" s="87"/>
      <c r="H8" s="546"/>
      <c r="I8" s="547"/>
      <c r="J8" s="547"/>
      <c r="K8" s="548"/>
      <c r="L8" s="256"/>
      <c r="M8" s="255"/>
      <c r="N8" s="255"/>
    </row>
    <row r="9" spans="1:14" ht="15" customHeight="1">
      <c r="A9" s="473"/>
      <c r="B9" s="89" t="s">
        <v>303</v>
      </c>
      <c r="C9" s="90"/>
      <c r="D9" s="90"/>
      <c r="E9" s="90"/>
      <c r="F9" s="90"/>
      <c r="G9" s="91"/>
      <c r="H9" s="546"/>
      <c r="I9" s="547"/>
      <c r="J9" s="547"/>
      <c r="K9" s="548"/>
      <c r="L9" s="256"/>
      <c r="M9" s="255"/>
      <c r="N9" s="255"/>
    </row>
    <row r="10" spans="1:14" ht="15" customHeight="1">
      <c r="A10" s="473"/>
      <c r="B10" s="542" t="s">
        <v>199</v>
      </c>
      <c r="C10" s="484"/>
      <c r="D10" s="484"/>
      <c r="E10" s="484"/>
      <c r="F10" s="484"/>
      <c r="G10" s="93"/>
      <c r="H10" s="546"/>
      <c r="I10" s="547"/>
      <c r="J10" s="547"/>
      <c r="K10" s="548"/>
      <c r="L10" s="256"/>
      <c r="M10" s="255"/>
      <c r="N10" s="255"/>
    </row>
    <row r="11" spans="1:14" ht="28.5" customHeight="1">
      <c r="A11" s="473"/>
      <c r="B11" s="542"/>
      <c r="C11" s="484"/>
      <c r="D11" s="484"/>
      <c r="E11" s="484"/>
      <c r="F11" s="484"/>
      <c r="G11" s="87"/>
      <c r="H11" s="546"/>
      <c r="I11" s="547"/>
      <c r="J11" s="547"/>
      <c r="K11" s="548"/>
      <c r="L11" s="256"/>
      <c r="M11" s="255"/>
      <c r="N11" s="255"/>
    </row>
    <row r="12" spans="1:14" ht="15" customHeight="1">
      <c r="A12" s="473"/>
      <c r="B12" s="233" t="s">
        <v>128</v>
      </c>
      <c r="C12" s="96"/>
      <c r="D12" s="96"/>
      <c r="E12" s="96"/>
      <c r="F12" s="96"/>
      <c r="G12" s="97"/>
      <c r="H12" s="546"/>
      <c r="I12" s="547"/>
      <c r="J12" s="547"/>
      <c r="K12" s="548"/>
      <c r="L12" s="256"/>
      <c r="M12" s="255"/>
      <c r="N12" s="255"/>
    </row>
    <row r="13" spans="1:14" ht="12.75" customHeight="1">
      <c r="A13" s="473"/>
      <c r="B13" s="98"/>
      <c r="C13" s="95"/>
      <c r="D13" s="95"/>
      <c r="F13" s="231" t="s">
        <v>190</v>
      </c>
      <c r="G13" s="231"/>
      <c r="H13" s="546"/>
      <c r="I13" s="547"/>
      <c r="J13" s="547"/>
      <c r="K13" s="548"/>
      <c r="L13" s="256"/>
      <c r="M13" s="255"/>
      <c r="N13" s="255"/>
    </row>
    <row r="14" spans="1:14" ht="45" customHeight="1">
      <c r="A14" s="474"/>
      <c r="B14" s="99"/>
      <c r="C14" s="100"/>
      <c r="D14" s="100"/>
      <c r="E14" s="100"/>
      <c r="F14" s="100"/>
      <c r="G14" s="100"/>
      <c r="H14" s="549"/>
      <c r="I14" s="550"/>
      <c r="J14" s="550"/>
      <c r="K14" s="551"/>
      <c r="L14" s="256"/>
      <c r="M14" s="255"/>
      <c r="N14" s="255"/>
    </row>
    <row r="15" spans="1:12" ht="30" customHeight="1">
      <c r="A15" s="557" t="s">
        <v>187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80"/>
    </row>
    <row r="16" spans="1:11" ht="15" customHeight="1">
      <c r="A16" s="472"/>
      <c r="B16" s="82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15" customHeight="1">
      <c r="A17" s="473"/>
      <c r="B17" s="85" t="s">
        <v>109</v>
      </c>
      <c r="C17" s="86"/>
      <c r="D17" s="86"/>
      <c r="E17" s="86"/>
      <c r="F17" s="86"/>
      <c r="G17" s="86"/>
      <c r="H17" s="86" t="s">
        <v>113</v>
      </c>
      <c r="I17" s="86"/>
      <c r="J17" s="86"/>
      <c r="K17" s="87"/>
    </row>
    <row r="18" spans="1:11" ht="15" customHeight="1">
      <c r="A18" s="473"/>
      <c r="B18" s="85" t="s">
        <v>111</v>
      </c>
      <c r="C18" s="86"/>
      <c r="D18" s="86"/>
      <c r="E18" s="86"/>
      <c r="F18" s="86"/>
      <c r="G18" s="86"/>
      <c r="H18" s="86"/>
      <c r="I18" s="86"/>
      <c r="J18" s="86"/>
      <c r="K18" s="88" t="s">
        <v>105</v>
      </c>
    </row>
    <row r="19" spans="1:11" ht="15" customHeight="1">
      <c r="A19" s="473"/>
      <c r="B19" s="85" t="s">
        <v>112</v>
      </c>
      <c r="C19" s="86"/>
      <c r="D19" s="86"/>
      <c r="E19" s="86"/>
      <c r="F19" s="86"/>
      <c r="G19" s="86"/>
      <c r="H19" s="86"/>
      <c r="I19" s="86"/>
      <c r="J19" s="86"/>
      <c r="K19" s="88" t="s">
        <v>106</v>
      </c>
    </row>
    <row r="20" spans="1:11" ht="15" customHeight="1">
      <c r="A20" s="473"/>
      <c r="B20" s="89" t="s">
        <v>107</v>
      </c>
      <c r="C20" s="90"/>
      <c r="D20" s="90"/>
      <c r="E20" s="90"/>
      <c r="F20" s="90"/>
      <c r="G20" s="90"/>
      <c r="H20" s="90"/>
      <c r="I20" s="90"/>
      <c r="J20" s="90"/>
      <c r="K20" s="91"/>
    </row>
    <row r="21" spans="1:11" ht="12.75" customHeight="1">
      <c r="A21" s="473"/>
      <c r="B21" s="469" t="s">
        <v>108</v>
      </c>
      <c r="C21" s="470"/>
      <c r="D21" s="470"/>
      <c r="E21" s="470"/>
      <c r="F21" s="470"/>
      <c r="G21" s="470"/>
      <c r="H21" s="470"/>
      <c r="I21" s="470"/>
      <c r="J21" s="470"/>
      <c r="K21" s="471"/>
    </row>
    <row r="22" spans="1:11" ht="15" customHeight="1">
      <c r="A22" s="473"/>
      <c r="B22" s="469"/>
      <c r="C22" s="470"/>
      <c r="D22" s="470"/>
      <c r="E22" s="470"/>
      <c r="F22" s="470"/>
      <c r="G22" s="470"/>
      <c r="H22" s="470"/>
      <c r="I22" s="470"/>
      <c r="J22" s="470"/>
      <c r="K22" s="471"/>
    </row>
    <row r="23" spans="1:11" ht="12.75" customHeight="1">
      <c r="A23" s="473"/>
      <c r="B23" s="465" t="s">
        <v>316</v>
      </c>
      <c r="C23" s="466"/>
      <c r="D23" s="466"/>
      <c r="E23" s="466"/>
      <c r="F23" s="466"/>
      <c r="G23" s="466"/>
      <c r="H23" s="466"/>
      <c r="I23" s="466"/>
      <c r="J23" s="466"/>
      <c r="K23" s="467"/>
    </row>
    <row r="24" spans="1:11" ht="15" customHeight="1">
      <c r="A24" s="473"/>
      <c r="B24" s="468"/>
      <c r="C24" s="466"/>
      <c r="D24" s="466"/>
      <c r="E24" s="466"/>
      <c r="F24" s="466"/>
      <c r="G24" s="466"/>
      <c r="H24" s="466"/>
      <c r="I24" s="466"/>
      <c r="J24" s="466"/>
      <c r="K24" s="467"/>
    </row>
    <row r="25" spans="1:11" ht="15" customHeight="1">
      <c r="A25" s="473"/>
      <c r="B25" s="94"/>
      <c r="C25" s="92"/>
      <c r="D25" s="92"/>
      <c r="E25" s="92"/>
      <c r="F25" s="92"/>
      <c r="G25" s="92"/>
      <c r="H25" s="92"/>
      <c r="I25" s="92"/>
      <c r="J25" s="92"/>
      <c r="K25" s="93"/>
    </row>
    <row r="26" spans="1:11" ht="15" customHeight="1">
      <c r="A26" s="473"/>
      <c r="B26" s="85"/>
      <c r="C26" s="86"/>
      <c r="D26" s="86"/>
      <c r="E26" s="86"/>
      <c r="F26" s="86"/>
      <c r="G26" s="86"/>
      <c r="H26" s="95"/>
      <c r="I26" s="86"/>
      <c r="J26" s="86"/>
      <c r="K26" s="87"/>
    </row>
    <row r="27" spans="1:11" ht="15" customHeight="1">
      <c r="A27" s="473"/>
      <c r="B27" s="110" t="s">
        <v>128</v>
      </c>
      <c r="C27" s="86"/>
      <c r="D27" s="86"/>
      <c r="E27" s="86"/>
      <c r="F27" s="86"/>
      <c r="G27" s="96"/>
      <c r="H27" s="96"/>
      <c r="I27" s="96"/>
      <c r="J27" s="96"/>
      <c r="K27" s="97"/>
    </row>
    <row r="28" spans="1:11" ht="12.75" customHeight="1">
      <c r="A28" s="473"/>
      <c r="B28" s="98"/>
      <c r="C28" s="95"/>
      <c r="D28" s="95"/>
      <c r="E28" s="95"/>
      <c r="F28" s="95"/>
      <c r="G28" s="462" t="s">
        <v>190</v>
      </c>
      <c r="H28" s="463"/>
      <c r="I28" s="463"/>
      <c r="J28" s="463"/>
      <c r="K28" s="464"/>
    </row>
    <row r="29" spans="1:11" ht="15" customHeight="1">
      <c r="A29" s="474"/>
      <c r="B29" s="99"/>
      <c r="C29" s="100"/>
      <c r="D29" s="100"/>
      <c r="E29" s="100"/>
      <c r="F29" s="100"/>
      <c r="G29" s="100"/>
      <c r="H29" s="100"/>
      <c r="I29" s="100"/>
      <c r="J29" s="100"/>
      <c r="K29" s="101"/>
    </row>
    <row r="30" ht="18" customHeight="1"/>
    <row r="31" spans="1:12" ht="30" customHeight="1">
      <c r="A31" s="552" t="s">
        <v>200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80"/>
    </row>
    <row r="32" spans="1:11" ht="1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5" customHeight="1">
      <c r="A33" s="85" t="s">
        <v>201</v>
      </c>
      <c r="B33" s="541" t="s">
        <v>205</v>
      </c>
      <c r="C33" s="541"/>
      <c r="D33" s="541"/>
      <c r="E33" s="86"/>
      <c r="F33" s="86" t="s">
        <v>16</v>
      </c>
      <c r="G33" s="86"/>
      <c r="H33" s="541" t="s">
        <v>206</v>
      </c>
      <c r="I33" s="541"/>
      <c r="J33" s="86"/>
      <c r="K33" s="87"/>
    </row>
    <row r="34" spans="1:11" ht="1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</row>
    <row r="35" spans="1:11" ht="15" customHeight="1">
      <c r="A35" s="85" t="s">
        <v>202</v>
      </c>
      <c r="B35" s="541" t="s">
        <v>207</v>
      </c>
      <c r="C35" s="358"/>
      <c r="D35" s="358"/>
      <c r="E35" s="358"/>
      <c r="F35" s="358"/>
      <c r="G35" s="358"/>
      <c r="H35" s="358"/>
      <c r="I35" s="358"/>
      <c r="J35" s="358"/>
      <c r="K35" s="332"/>
    </row>
    <row r="36" spans="1:11" ht="1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ht="15" customHeight="1">
      <c r="A37" s="85" t="s">
        <v>203</v>
      </c>
      <c r="B37" s="541" t="s">
        <v>208</v>
      </c>
      <c r="C37" s="358"/>
      <c r="D37" s="358"/>
      <c r="E37" s="358"/>
      <c r="F37" s="358"/>
      <c r="G37" s="358"/>
      <c r="H37" s="358"/>
      <c r="I37" s="358"/>
      <c r="J37" s="358"/>
      <c r="K37" s="332"/>
    </row>
    <row r="38" spans="1:11" ht="1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7"/>
    </row>
    <row r="39" spans="1:11" ht="15" customHeight="1">
      <c r="A39" s="85" t="s">
        <v>201</v>
      </c>
      <c r="B39" s="541" t="s">
        <v>209</v>
      </c>
      <c r="C39" s="358"/>
      <c r="D39" s="358"/>
      <c r="E39" s="358"/>
      <c r="F39" s="358"/>
      <c r="G39" s="358"/>
      <c r="H39" s="358"/>
      <c r="I39" s="358"/>
      <c r="J39" s="358"/>
      <c r="K39" s="332"/>
    </row>
    <row r="40" spans="1:11" ht="1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7"/>
    </row>
    <row r="41" spans="1:11" ht="15" customHeight="1">
      <c r="A41" s="538" t="s">
        <v>204</v>
      </c>
      <c r="B41" s="539"/>
      <c r="C41" s="539"/>
      <c r="D41" s="539"/>
      <c r="E41" s="539"/>
      <c r="F41" s="539"/>
      <c r="G41" s="375"/>
      <c r="H41" s="375"/>
      <c r="I41" s="375"/>
      <c r="J41" s="375"/>
      <c r="K41" s="540"/>
    </row>
    <row r="42" spans="1:11" ht="1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4"/>
    </row>
    <row r="43" spans="1:11" ht="15" customHeight="1">
      <c r="A43" s="98"/>
      <c r="B43" s="95"/>
      <c r="C43" s="95"/>
      <c r="D43" s="95"/>
      <c r="E43" s="95"/>
      <c r="F43" s="95"/>
      <c r="G43" s="95"/>
      <c r="H43" s="95"/>
      <c r="I43" s="95"/>
      <c r="J43" s="95"/>
      <c r="K43" s="271"/>
    </row>
    <row r="44" spans="1:11" ht="15.75">
      <c r="A44" s="98"/>
      <c r="B44" s="95"/>
      <c r="C44" s="95"/>
      <c r="D44" s="95"/>
      <c r="E44" s="95"/>
      <c r="F44" s="95"/>
      <c r="G44" s="95"/>
      <c r="H44" s="95"/>
      <c r="I44" s="95"/>
      <c r="J44" s="95"/>
      <c r="K44" s="271"/>
    </row>
    <row r="45" spans="1:11" ht="15.75">
      <c r="A45" s="98"/>
      <c r="B45" s="95"/>
      <c r="C45" s="95"/>
      <c r="D45" s="95"/>
      <c r="E45" s="95"/>
      <c r="F45" s="95"/>
      <c r="G45" s="95"/>
      <c r="H45" s="95"/>
      <c r="I45" s="95"/>
      <c r="J45" s="95"/>
      <c r="K45" s="271"/>
    </row>
    <row r="46" spans="1:11" ht="15.75">
      <c r="A46" s="98"/>
      <c r="B46" s="95"/>
      <c r="C46" s="95"/>
      <c r="D46" s="95"/>
      <c r="E46" s="95"/>
      <c r="F46" s="95"/>
      <c r="G46" s="95"/>
      <c r="H46" s="95"/>
      <c r="I46" s="95"/>
      <c r="J46" s="95"/>
      <c r="K46" s="271"/>
    </row>
    <row r="47" spans="1:11" ht="15.75">
      <c r="A47" s="98"/>
      <c r="B47" s="95"/>
      <c r="C47" s="95"/>
      <c r="D47" s="95"/>
      <c r="E47" s="95"/>
      <c r="F47" s="95"/>
      <c r="G47" s="95"/>
      <c r="H47" s="95"/>
      <c r="I47" s="95"/>
      <c r="J47" s="95"/>
      <c r="K47" s="271"/>
    </row>
    <row r="48" spans="1:11" ht="15.7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</sheetData>
  <sheetProtection/>
  <mergeCells count="19">
    <mergeCell ref="C1:J1"/>
    <mergeCell ref="A3:G3"/>
    <mergeCell ref="H3:K3"/>
    <mergeCell ref="B35:K35"/>
    <mergeCell ref="B33:D33"/>
    <mergeCell ref="H33:I33"/>
    <mergeCell ref="A15:K15"/>
    <mergeCell ref="B21:K22"/>
    <mergeCell ref="A16:A29"/>
    <mergeCell ref="A41:E41"/>
    <mergeCell ref="F41:K41"/>
    <mergeCell ref="B39:K39"/>
    <mergeCell ref="B37:K37"/>
    <mergeCell ref="A4:A14"/>
    <mergeCell ref="B10:F11"/>
    <mergeCell ref="H4:K14"/>
    <mergeCell ref="A31:K31"/>
    <mergeCell ref="G28:K28"/>
    <mergeCell ref="B23:K2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7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0.5625" style="0" customWidth="1"/>
    <col min="4" max="4" width="6.7109375" style="0" customWidth="1"/>
    <col min="5" max="5" width="55.7109375" style="0" customWidth="1"/>
    <col min="6" max="7" width="8.7109375" style="0" customWidth="1"/>
    <col min="8" max="8" width="8.57421875" style="0" customWidth="1"/>
    <col min="9" max="9" width="11.00390625" style="0" customWidth="1"/>
    <col min="10" max="10" width="3.8515625" style="0" customWidth="1"/>
    <col min="11" max="11" width="8.8515625" style="0" customWidth="1"/>
    <col min="12" max="12" width="2.8515625" style="0" customWidth="1"/>
    <col min="13" max="13" width="13.421875" style="0" customWidth="1"/>
    <col min="14" max="14" width="13.00390625" style="0" customWidth="1"/>
  </cols>
  <sheetData>
    <row r="1" spans="1:14" ht="18" customHeight="1">
      <c r="A1" s="407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3" spans="1:14" s="36" customFormat="1" ht="30" customHeight="1">
      <c r="A3" s="397" t="s">
        <v>297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</row>
    <row r="4" spans="1:12" s="36" customFormat="1" ht="12.75" customHeight="1">
      <c r="A4" s="37"/>
      <c r="B4" s="37"/>
      <c r="C4" s="38" t="s">
        <v>0</v>
      </c>
      <c r="D4" s="38"/>
      <c r="E4" s="37"/>
      <c r="F4" s="37"/>
      <c r="G4" s="37"/>
      <c r="H4" s="37"/>
      <c r="I4" s="37"/>
      <c r="J4" s="37"/>
      <c r="K4" s="37"/>
      <c r="L4" s="39"/>
    </row>
    <row r="5" spans="1:14" s="36" customFormat="1" ht="12.75" customHeight="1">
      <c r="A5" s="40"/>
      <c r="B5" s="41" t="s">
        <v>0</v>
      </c>
      <c r="C5" s="40"/>
      <c r="D5" s="40"/>
      <c r="E5" s="42" t="s">
        <v>0</v>
      </c>
      <c r="F5" s="42"/>
      <c r="G5" s="42" t="s">
        <v>0</v>
      </c>
      <c r="H5" s="42" t="s">
        <v>0</v>
      </c>
      <c r="J5" s="43"/>
      <c r="K5" s="42"/>
      <c r="L5" s="409"/>
      <c r="M5" s="358"/>
      <c r="N5" s="358"/>
    </row>
    <row r="6" spans="1:14" s="36" customFormat="1" ht="12.75" customHeight="1">
      <c r="A6" s="40"/>
      <c r="B6" s="41"/>
      <c r="C6" s="40"/>
      <c r="D6" s="40"/>
      <c r="E6" s="42"/>
      <c r="F6" s="42"/>
      <c r="G6" s="42"/>
      <c r="H6" s="42"/>
      <c r="J6" s="43"/>
      <c r="K6" s="43"/>
      <c r="L6" s="409"/>
      <c r="M6" s="358"/>
      <c r="N6" s="358"/>
    </row>
    <row r="7" spans="1:12" s="36" customFormat="1" ht="12.75" customHeight="1">
      <c r="A7" s="40"/>
      <c r="B7" s="41"/>
      <c r="C7" s="40"/>
      <c r="D7" s="40"/>
      <c r="E7" s="42"/>
      <c r="F7" s="42"/>
      <c r="G7" s="42"/>
      <c r="H7" s="42"/>
      <c r="J7" s="43"/>
      <c r="K7" s="43"/>
      <c r="L7" s="43"/>
    </row>
    <row r="8" spans="1:14" s="36" customFormat="1" ht="12.75" customHeight="1">
      <c r="A8" s="40"/>
      <c r="B8" s="41"/>
      <c r="C8" s="40"/>
      <c r="D8" s="40"/>
      <c r="E8" s="42"/>
      <c r="F8" s="42"/>
      <c r="G8" s="42"/>
      <c r="H8" s="42"/>
      <c r="J8" s="43"/>
      <c r="K8" s="43"/>
      <c r="L8" s="44"/>
      <c r="M8" s="45"/>
      <c r="N8" s="258"/>
    </row>
    <row r="9" spans="1:14" ht="12.75" customHeight="1">
      <c r="A9" s="398" t="s">
        <v>30</v>
      </c>
      <c r="B9" s="113">
        <v>1</v>
      </c>
      <c r="C9" s="408" t="s">
        <v>229</v>
      </c>
      <c r="D9" s="408"/>
      <c r="E9" s="408"/>
      <c r="F9" s="408"/>
      <c r="G9" s="408"/>
      <c r="H9" s="114" t="s">
        <v>130</v>
      </c>
      <c r="I9" s="115">
        <v>387.27</v>
      </c>
      <c r="J9" s="116" t="s">
        <v>31</v>
      </c>
      <c r="K9" s="117" t="s">
        <v>230</v>
      </c>
      <c r="L9" s="47" t="s">
        <v>22</v>
      </c>
      <c r="M9" s="45"/>
      <c r="N9" s="46"/>
    </row>
    <row r="10" spans="1:14" ht="21" customHeight="1">
      <c r="A10" s="398"/>
      <c r="B10" s="113">
        <v>2</v>
      </c>
      <c r="C10" s="280" t="s">
        <v>336</v>
      </c>
      <c r="D10" s="131"/>
      <c r="E10" s="131"/>
      <c r="F10" s="281" t="s">
        <v>338</v>
      </c>
      <c r="G10" s="281" t="s">
        <v>339</v>
      </c>
      <c r="H10" s="114"/>
      <c r="I10" s="115"/>
      <c r="J10" s="116"/>
      <c r="K10" s="117"/>
      <c r="L10" s="47"/>
      <c r="M10" s="45"/>
      <c r="N10" s="257"/>
    </row>
    <row r="11" spans="1:10" ht="24" customHeight="1">
      <c r="A11" s="398"/>
      <c r="B11" s="113" t="s">
        <v>132</v>
      </c>
      <c r="C11" s="399"/>
      <c r="D11" s="403" t="s">
        <v>133</v>
      </c>
      <c r="E11" s="390"/>
      <c r="F11" s="119">
        <v>0.2</v>
      </c>
      <c r="G11" s="119">
        <v>0.2</v>
      </c>
      <c r="H11" s="113" t="s">
        <v>130</v>
      </c>
      <c r="I11" s="128">
        <f>G11*I9</f>
        <v>77.45400000000001</v>
      </c>
      <c r="J11" s="116" t="s">
        <v>31</v>
      </c>
    </row>
    <row r="12" spans="1:10" ht="24" customHeight="1">
      <c r="A12" s="398"/>
      <c r="B12" s="113" t="s">
        <v>134</v>
      </c>
      <c r="C12" s="400"/>
      <c r="D12" s="392" t="s">
        <v>352</v>
      </c>
      <c r="E12" s="390"/>
      <c r="F12" s="119">
        <v>0.02</v>
      </c>
      <c r="G12" s="119">
        <v>0.02</v>
      </c>
      <c r="H12" s="113" t="s">
        <v>130</v>
      </c>
      <c r="I12" s="128">
        <f>G12*I9</f>
        <v>7.7454</v>
      </c>
      <c r="J12" s="116" t="s">
        <v>31</v>
      </c>
    </row>
    <row r="13" spans="1:10" ht="24" customHeight="1">
      <c r="A13" s="398"/>
      <c r="B13" s="113" t="s">
        <v>135</v>
      </c>
      <c r="C13" s="401"/>
      <c r="D13" s="403" t="s">
        <v>136</v>
      </c>
      <c r="E13" s="411"/>
      <c r="F13" s="119">
        <v>0.02</v>
      </c>
      <c r="G13" s="119">
        <v>0.02</v>
      </c>
      <c r="H13" s="113" t="s">
        <v>130</v>
      </c>
      <c r="I13" s="128">
        <f>G13*I9</f>
        <v>7.7454</v>
      </c>
      <c r="J13" s="116" t="s">
        <v>31</v>
      </c>
    </row>
    <row r="14" spans="1:10" ht="21" customHeight="1">
      <c r="A14" s="398"/>
      <c r="B14" s="113">
        <v>3</v>
      </c>
      <c r="C14" s="410" t="s">
        <v>337</v>
      </c>
      <c r="D14" s="380"/>
      <c r="E14" s="380"/>
      <c r="F14" s="380"/>
      <c r="G14" s="303"/>
      <c r="H14" s="113"/>
      <c r="I14" s="128"/>
      <c r="J14" s="116"/>
    </row>
    <row r="15" spans="1:10" ht="24" customHeight="1">
      <c r="A15" s="398"/>
      <c r="B15" s="113" t="s">
        <v>137</v>
      </c>
      <c r="C15" s="386"/>
      <c r="D15" s="392" t="s">
        <v>320</v>
      </c>
      <c r="E15" s="390"/>
      <c r="F15" s="119">
        <v>0.07</v>
      </c>
      <c r="G15" s="119">
        <v>0.07</v>
      </c>
      <c r="H15" s="113" t="s">
        <v>130</v>
      </c>
      <c r="I15" s="128">
        <f>G15*I9</f>
        <v>27.108900000000002</v>
      </c>
      <c r="J15" s="116" t="s">
        <v>31</v>
      </c>
    </row>
    <row r="16" spans="1:10" ht="24" customHeight="1">
      <c r="A16" s="398"/>
      <c r="B16" s="113" t="s">
        <v>231</v>
      </c>
      <c r="C16" s="387"/>
      <c r="D16" s="393" t="s">
        <v>358</v>
      </c>
      <c r="E16" s="303"/>
      <c r="F16" s="119">
        <v>0.05</v>
      </c>
      <c r="G16" s="119">
        <v>0.05</v>
      </c>
      <c r="H16" s="113" t="s">
        <v>130</v>
      </c>
      <c r="I16" s="128">
        <f>G16*I9</f>
        <v>19.363500000000002</v>
      </c>
      <c r="J16" s="116" t="s">
        <v>31</v>
      </c>
    </row>
    <row r="17" spans="1:10" ht="24" customHeight="1">
      <c r="A17" s="398"/>
      <c r="B17" s="113" t="s">
        <v>232</v>
      </c>
      <c r="C17" s="387"/>
      <c r="D17" s="389" t="s">
        <v>348</v>
      </c>
      <c r="E17" s="390"/>
      <c r="F17" s="119">
        <v>0.1</v>
      </c>
      <c r="G17" s="119">
        <v>0.1</v>
      </c>
      <c r="H17" s="113" t="s">
        <v>130</v>
      </c>
      <c r="I17" s="128">
        <f>G17*I9</f>
        <v>38.727000000000004</v>
      </c>
      <c r="J17" s="116" t="s">
        <v>31</v>
      </c>
    </row>
    <row r="18" spans="1:10" ht="24" customHeight="1">
      <c r="A18" s="398"/>
      <c r="B18" s="113" t="s">
        <v>233</v>
      </c>
      <c r="C18" s="387"/>
      <c r="D18" s="403" t="s">
        <v>234</v>
      </c>
      <c r="E18" s="390"/>
      <c r="F18" s="119">
        <v>0.1</v>
      </c>
      <c r="G18" s="119">
        <v>0.1</v>
      </c>
      <c r="H18" s="113" t="s">
        <v>130</v>
      </c>
      <c r="I18" s="128">
        <f>G18*I9</f>
        <v>38.727000000000004</v>
      </c>
      <c r="J18" s="116" t="s">
        <v>31</v>
      </c>
    </row>
    <row r="19" spans="1:10" ht="22.5" customHeight="1">
      <c r="A19" s="398"/>
      <c r="B19" s="402" t="s">
        <v>235</v>
      </c>
      <c r="C19" s="387"/>
      <c r="D19" s="406" t="s">
        <v>138</v>
      </c>
      <c r="E19" s="272" t="s">
        <v>349</v>
      </c>
      <c r="F19" s="119">
        <v>0.12</v>
      </c>
      <c r="G19" s="119">
        <v>0.12</v>
      </c>
      <c r="H19" s="113" t="s">
        <v>130</v>
      </c>
      <c r="I19" s="128">
        <f>G19*I9</f>
        <v>46.47239999999999</v>
      </c>
      <c r="J19" s="116" t="s">
        <v>31</v>
      </c>
    </row>
    <row r="20" spans="1:10" ht="22.5" customHeight="1">
      <c r="A20" s="398"/>
      <c r="B20" s="402"/>
      <c r="C20" s="387"/>
      <c r="D20" s="406"/>
      <c r="E20" s="272" t="s">
        <v>350</v>
      </c>
      <c r="F20" s="119">
        <v>0.1</v>
      </c>
      <c r="G20" s="119">
        <v>0.1</v>
      </c>
      <c r="H20" s="113" t="s">
        <v>130</v>
      </c>
      <c r="I20" s="120" t="s">
        <v>139</v>
      </c>
      <c r="J20" s="116" t="s">
        <v>31</v>
      </c>
    </row>
    <row r="21" spans="1:10" ht="22.5" customHeight="1">
      <c r="A21" s="398"/>
      <c r="B21" s="402"/>
      <c r="C21" s="387"/>
      <c r="D21" s="406"/>
      <c r="E21" s="273" t="s">
        <v>351</v>
      </c>
      <c r="F21" s="119">
        <v>0.07</v>
      </c>
      <c r="G21" s="119">
        <v>0.07</v>
      </c>
      <c r="H21" s="113" t="s">
        <v>130</v>
      </c>
      <c r="I21" s="120" t="s">
        <v>139</v>
      </c>
      <c r="J21" s="116" t="s">
        <v>32</v>
      </c>
    </row>
    <row r="22" spans="1:14" ht="22.5" customHeight="1">
      <c r="A22" s="398"/>
      <c r="B22" s="138" t="s">
        <v>236</v>
      </c>
      <c r="C22" s="388"/>
      <c r="D22" s="392" t="s">
        <v>340</v>
      </c>
      <c r="E22" s="390"/>
      <c r="F22" s="119">
        <v>0.05</v>
      </c>
      <c r="G22" s="119">
        <v>0.05</v>
      </c>
      <c r="H22" s="113" t="s">
        <v>130</v>
      </c>
      <c r="I22" s="128">
        <f>G22*I9</f>
        <v>19.363500000000002</v>
      </c>
      <c r="J22" s="116"/>
      <c r="M22" s="45"/>
      <c r="N22" s="258" t="s">
        <v>0</v>
      </c>
    </row>
    <row r="23" spans="1:14" ht="12.75">
      <c r="A23" s="398"/>
      <c r="B23" s="396" t="s">
        <v>341</v>
      </c>
      <c r="C23" s="396"/>
      <c r="D23" s="396"/>
      <c r="E23" s="396"/>
      <c r="F23" s="396"/>
      <c r="G23" s="396"/>
      <c r="H23" s="113" t="s">
        <v>130</v>
      </c>
      <c r="I23" s="129">
        <f>SUM(I9:I22)</f>
        <v>669.9771000000001</v>
      </c>
      <c r="K23" s="117" t="s">
        <v>237</v>
      </c>
      <c r="L23" s="47" t="s">
        <v>22</v>
      </c>
      <c r="M23" s="45"/>
      <c r="N23" s="46"/>
    </row>
    <row r="24" spans="2:14" ht="12.75" customHeight="1">
      <c r="B24" s="116"/>
      <c r="G24" s="121"/>
      <c r="H24" s="116"/>
      <c r="I24" s="122"/>
      <c r="M24" s="45"/>
      <c r="N24" s="259"/>
    </row>
    <row r="25" spans="1:9" ht="12.75">
      <c r="A25" s="398" t="s">
        <v>33</v>
      </c>
      <c r="B25" s="113">
        <v>4</v>
      </c>
      <c r="C25" s="403" t="s">
        <v>33</v>
      </c>
      <c r="D25" s="404"/>
      <c r="E25" s="404"/>
      <c r="F25" s="404"/>
      <c r="G25" s="405"/>
      <c r="H25" s="113"/>
      <c r="I25" s="123"/>
    </row>
    <row r="26" spans="1:10" ht="12.75">
      <c r="A26" s="398"/>
      <c r="B26" s="113" t="s">
        <v>140</v>
      </c>
      <c r="C26" s="383"/>
      <c r="D26" s="391" t="s">
        <v>343</v>
      </c>
      <c r="E26" s="303"/>
      <c r="F26" s="119">
        <v>0.14</v>
      </c>
      <c r="G26" s="119">
        <v>0.14</v>
      </c>
      <c r="H26" s="113" t="s">
        <v>130</v>
      </c>
      <c r="I26" s="130">
        <f>G26*I23</f>
        <v>93.79679400000002</v>
      </c>
      <c r="J26" s="116" t="s">
        <v>31</v>
      </c>
    </row>
    <row r="27" spans="1:10" ht="12.75">
      <c r="A27" s="398"/>
      <c r="B27" s="113" t="s">
        <v>142</v>
      </c>
      <c r="C27" s="384"/>
      <c r="D27" s="391" t="s">
        <v>238</v>
      </c>
      <c r="E27" s="303"/>
      <c r="F27" s="119">
        <v>0.04</v>
      </c>
      <c r="G27" s="119">
        <v>0.04</v>
      </c>
      <c r="H27" s="113" t="s">
        <v>130</v>
      </c>
      <c r="I27" s="130">
        <f>G27*I23</f>
        <v>26.799084000000004</v>
      </c>
      <c r="J27" s="116"/>
    </row>
    <row r="28" spans="1:10" ht="12.75" customHeight="1">
      <c r="A28" s="398"/>
      <c r="B28" s="113" t="s">
        <v>143</v>
      </c>
      <c r="C28" s="384"/>
      <c r="D28" s="394" t="s">
        <v>239</v>
      </c>
      <c r="E28" s="390"/>
      <c r="F28" s="119">
        <v>0.05</v>
      </c>
      <c r="G28" s="119">
        <v>0.05</v>
      </c>
      <c r="H28" s="113" t="s">
        <v>130</v>
      </c>
      <c r="I28" s="130">
        <f>G28*I23</f>
        <v>33.498855000000006</v>
      </c>
      <c r="J28" s="116" t="s">
        <v>31</v>
      </c>
    </row>
    <row r="29" spans="1:10" ht="12.75">
      <c r="A29" s="398"/>
      <c r="B29" s="113" t="s">
        <v>144</v>
      </c>
      <c r="C29" s="384"/>
      <c r="D29" s="391" t="s">
        <v>145</v>
      </c>
      <c r="E29" s="303"/>
      <c r="F29" s="119">
        <v>0.05</v>
      </c>
      <c r="G29" s="119">
        <v>0.05</v>
      </c>
      <c r="H29" s="113" t="s">
        <v>130</v>
      </c>
      <c r="I29" s="130">
        <f>G29*I23</f>
        <v>33.498855000000006</v>
      </c>
      <c r="J29" s="116" t="s">
        <v>31</v>
      </c>
    </row>
    <row r="30" spans="1:10" ht="12.75" customHeight="1">
      <c r="A30" s="398"/>
      <c r="B30" s="113" t="s">
        <v>146</v>
      </c>
      <c r="C30" s="384"/>
      <c r="D30" s="389" t="s">
        <v>344</v>
      </c>
      <c r="E30" s="395"/>
      <c r="F30" s="119">
        <v>0.03</v>
      </c>
      <c r="G30" s="119">
        <v>0.03</v>
      </c>
      <c r="H30" s="113" t="s">
        <v>130</v>
      </c>
      <c r="I30" s="130">
        <f>G30*I23</f>
        <v>20.099313000000002</v>
      </c>
      <c r="J30" s="116" t="s">
        <v>31</v>
      </c>
    </row>
    <row r="31" spans="1:10" ht="12.75" customHeight="1">
      <c r="A31" s="398"/>
      <c r="B31" s="113" t="s">
        <v>147</v>
      </c>
      <c r="C31" s="385"/>
      <c r="D31" s="394" t="s">
        <v>148</v>
      </c>
      <c r="E31" s="390"/>
      <c r="F31" s="119">
        <v>0.01</v>
      </c>
      <c r="G31" s="119">
        <v>0.01</v>
      </c>
      <c r="H31" s="113" t="s">
        <v>130</v>
      </c>
      <c r="I31" s="130">
        <f>G31*I23</f>
        <v>6.699771000000001</v>
      </c>
      <c r="J31" s="116" t="s">
        <v>32</v>
      </c>
    </row>
    <row r="32" spans="2:14" ht="12.75">
      <c r="B32" s="396" t="s">
        <v>342</v>
      </c>
      <c r="C32" s="396"/>
      <c r="D32" s="396"/>
      <c r="E32" s="396"/>
      <c r="F32" s="396"/>
      <c r="G32" s="396"/>
      <c r="H32" s="114" t="s">
        <v>130</v>
      </c>
      <c r="I32" s="129">
        <f>SUM(I23:I31)</f>
        <v>884.3697720000002</v>
      </c>
      <c r="K32" s="117" t="s">
        <v>240</v>
      </c>
      <c r="L32" s="47" t="s">
        <v>22</v>
      </c>
      <c r="M32" s="45"/>
      <c r="N32" s="46" t="s">
        <v>0</v>
      </c>
    </row>
    <row r="33" spans="13:14" ht="12.75">
      <c r="M33" s="45"/>
      <c r="N33" s="259"/>
    </row>
    <row r="34" spans="13:14" ht="12.75">
      <c r="M34" s="45"/>
      <c r="N34" s="257"/>
    </row>
  </sheetData>
  <sheetProtection/>
  <mergeCells count="30">
    <mergeCell ref="A1:N1"/>
    <mergeCell ref="C9:G9"/>
    <mergeCell ref="L5:N5"/>
    <mergeCell ref="L6:N6"/>
    <mergeCell ref="D22:E22"/>
    <mergeCell ref="D27:E27"/>
    <mergeCell ref="C14:G14"/>
    <mergeCell ref="D11:E11"/>
    <mergeCell ref="D12:E12"/>
    <mergeCell ref="D13:E13"/>
    <mergeCell ref="B32:G32"/>
    <mergeCell ref="A3:N3"/>
    <mergeCell ref="A9:A23"/>
    <mergeCell ref="C11:C13"/>
    <mergeCell ref="B19:B21"/>
    <mergeCell ref="B23:G23"/>
    <mergeCell ref="A25:A31"/>
    <mergeCell ref="C25:G25"/>
    <mergeCell ref="D19:D21"/>
    <mergeCell ref="D18:E18"/>
    <mergeCell ref="C26:C31"/>
    <mergeCell ref="C15:C22"/>
    <mergeCell ref="D17:E17"/>
    <mergeCell ref="D26:E26"/>
    <mergeCell ref="D15:E15"/>
    <mergeCell ref="D16:E16"/>
    <mergeCell ref="D28:E28"/>
    <mergeCell ref="D29:E29"/>
    <mergeCell ref="D30:E30"/>
    <mergeCell ref="D31:E31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8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4">
      <selection activeCell="O14" sqref="O14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53.57421875" style="0" customWidth="1"/>
    <col min="5" max="6" width="8.7109375" style="0" customWidth="1"/>
    <col min="7" max="7" width="7.28125" style="0" customWidth="1"/>
    <col min="8" max="8" width="9.8515625" style="0" customWidth="1"/>
    <col min="9" max="9" width="2.140625" style="0" bestFit="1" customWidth="1"/>
    <col min="10" max="10" width="9.00390625" style="0" customWidth="1"/>
    <col min="11" max="11" width="4.7109375" style="0" customWidth="1"/>
    <col min="12" max="12" width="11.7109375" style="0" customWidth="1"/>
    <col min="13" max="13" width="16.28125" style="0" customWidth="1"/>
  </cols>
  <sheetData>
    <row r="1" spans="1:13" ht="16.5" customHeight="1">
      <c r="A1" s="407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3" spans="1:13" s="36" customFormat="1" ht="30" customHeight="1">
      <c r="A3" s="397" t="s">
        <v>353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409" t="s">
        <v>23</v>
      </c>
      <c r="L5" s="358"/>
      <c r="M5" s="358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409" t="s">
        <v>228</v>
      </c>
      <c r="L6" s="358"/>
      <c r="M6" s="358"/>
    </row>
    <row r="7" spans="1:13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4"/>
      <c r="L7" s="45"/>
      <c r="M7" s="258"/>
    </row>
    <row r="8" spans="1:13" ht="12.75" customHeight="1">
      <c r="A8" s="398" t="s">
        <v>30</v>
      </c>
      <c r="B8" s="113">
        <v>1</v>
      </c>
      <c r="C8" s="408" t="s">
        <v>241</v>
      </c>
      <c r="D8" s="408"/>
      <c r="E8" s="408"/>
      <c r="F8" s="408"/>
      <c r="G8" s="114" t="s">
        <v>130</v>
      </c>
      <c r="H8" s="115">
        <v>226.27</v>
      </c>
      <c r="I8" s="116" t="s">
        <v>31</v>
      </c>
      <c r="J8" s="117" t="s">
        <v>242</v>
      </c>
      <c r="K8" s="47" t="s">
        <v>22</v>
      </c>
      <c r="L8" s="45"/>
      <c r="M8" s="46"/>
    </row>
    <row r="9" spans="1:13" ht="21.75" customHeight="1">
      <c r="A9" s="398"/>
      <c r="B9" s="113">
        <v>2</v>
      </c>
      <c r="C9" s="280" t="s">
        <v>345</v>
      </c>
      <c r="D9" s="282"/>
      <c r="E9" s="281" t="s">
        <v>338</v>
      </c>
      <c r="F9" s="281" t="s">
        <v>339</v>
      </c>
      <c r="G9" s="286"/>
      <c r="H9" s="286"/>
      <c r="I9" s="116"/>
      <c r="J9" s="117"/>
      <c r="K9" s="47"/>
      <c r="L9" s="45"/>
      <c r="M9" s="257"/>
    </row>
    <row r="10" spans="1:9" ht="25.5" customHeight="1">
      <c r="A10" s="398"/>
      <c r="B10" s="113" t="s">
        <v>132</v>
      </c>
      <c r="C10" s="399"/>
      <c r="D10" s="118" t="s">
        <v>133</v>
      </c>
      <c r="E10" s="119">
        <v>0.06</v>
      </c>
      <c r="F10" s="119">
        <v>0.06</v>
      </c>
      <c r="G10" s="113" t="s">
        <v>130</v>
      </c>
      <c r="H10" s="128">
        <f>F10*H8</f>
        <v>13.5762</v>
      </c>
      <c r="I10" s="116" t="s">
        <v>31</v>
      </c>
    </row>
    <row r="11" spans="1:9" ht="25.5" customHeight="1">
      <c r="A11" s="398"/>
      <c r="B11" s="113" t="s">
        <v>134</v>
      </c>
      <c r="C11" s="400"/>
      <c r="D11" s="272" t="s">
        <v>352</v>
      </c>
      <c r="E11" s="119">
        <v>0.02</v>
      </c>
      <c r="F11" s="119">
        <v>0.02</v>
      </c>
      <c r="G11" s="113" t="s">
        <v>130</v>
      </c>
      <c r="H11" s="128">
        <f>F11*H8</f>
        <v>4.5254</v>
      </c>
      <c r="I11" s="116" t="s">
        <v>31</v>
      </c>
    </row>
    <row r="12" spans="1:9" ht="25.5" customHeight="1">
      <c r="A12" s="398"/>
      <c r="B12" s="113" t="s">
        <v>135</v>
      </c>
      <c r="C12" s="401"/>
      <c r="D12" s="118" t="s">
        <v>136</v>
      </c>
      <c r="E12" s="119">
        <v>0.02</v>
      </c>
      <c r="F12" s="119">
        <v>0.02</v>
      </c>
      <c r="G12" s="113" t="s">
        <v>130</v>
      </c>
      <c r="H12" s="128">
        <f>F12*H8</f>
        <v>4.5254</v>
      </c>
      <c r="I12" s="116" t="s">
        <v>31</v>
      </c>
    </row>
    <row r="13" spans="1:9" ht="18" customHeight="1">
      <c r="A13" s="398"/>
      <c r="B13" s="113">
        <v>3</v>
      </c>
      <c r="C13" s="415" t="s">
        <v>337</v>
      </c>
      <c r="D13" s="416"/>
      <c r="E13" s="416"/>
      <c r="F13" s="416"/>
      <c r="G13" s="416"/>
      <c r="H13" s="417"/>
      <c r="I13" s="116"/>
    </row>
    <row r="14" spans="1:9" ht="44.25" customHeight="1">
      <c r="A14" s="398"/>
      <c r="B14" s="113" t="s">
        <v>137</v>
      </c>
      <c r="C14" s="386"/>
      <c r="D14" s="272" t="s">
        <v>320</v>
      </c>
      <c r="E14" s="119">
        <v>0.07</v>
      </c>
      <c r="F14" s="119">
        <v>0.07</v>
      </c>
      <c r="G14" s="113" t="s">
        <v>130</v>
      </c>
      <c r="H14" s="128">
        <f>F14*H8</f>
        <v>15.838900000000002</v>
      </c>
      <c r="I14" s="116" t="s">
        <v>31</v>
      </c>
    </row>
    <row r="15" spans="1:9" ht="41.25" customHeight="1">
      <c r="A15" s="398"/>
      <c r="B15" s="274" t="s">
        <v>231</v>
      </c>
      <c r="C15" s="384"/>
      <c r="D15" s="273" t="s">
        <v>321</v>
      </c>
      <c r="E15" s="119">
        <v>0.1</v>
      </c>
      <c r="F15" s="119">
        <v>0.1</v>
      </c>
      <c r="G15" s="113" t="s">
        <v>130</v>
      </c>
      <c r="H15" s="128">
        <f>F15*H8</f>
        <v>22.627000000000002</v>
      </c>
      <c r="I15" s="116" t="s">
        <v>31</v>
      </c>
    </row>
    <row r="16" spans="1:9" ht="25.5">
      <c r="A16" s="398"/>
      <c r="B16" s="274" t="s">
        <v>232</v>
      </c>
      <c r="C16" s="384"/>
      <c r="D16" s="118" t="s">
        <v>234</v>
      </c>
      <c r="E16" s="119">
        <v>0.1</v>
      </c>
      <c r="F16" s="119">
        <v>0.1</v>
      </c>
      <c r="G16" s="113" t="s">
        <v>130</v>
      </c>
      <c r="H16" s="128">
        <f>F16*H8</f>
        <v>22.627000000000002</v>
      </c>
      <c r="I16" s="116" t="s">
        <v>31</v>
      </c>
    </row>
    <row r="17" spans="1:9" ht="30" customHeight="1">
      <c r="A17" s="398"/>
      <c r="B17" s="287" t="s">
        <v>233</v>
      </c>
      <c r="C17" s="384"/>
      <c r="D17" s="272" t="s">
        <v>340</v>
      </c>
      <c r="E17" s="119">
        <v>0.05</v>
      </c>
      <c r="F17" s="119">
        <v>0.05</v>
      </c>
      <c r="G17" s="113" t="s">
        <v>130</v>
      </c>
      <c r="H17" s="128">
        <f>F17*H8</f>
        <v>11.313500000000001</v>
      </c>
      <c r="I17" s="116"/>
    </row>
    <row r="18" spans="1:9" ht="26.25" customHeight="1">
      <c r="A18" s="398"/>
      <c r="B18" s="287" t="s">
        <v>235</v>
      </c>
      <c r="C18" s="385"/>
      <c r="D18" s="118" t="s">
        <v>243</v>
      </c>
      <c r="E18" s="119">
        <v>0.1</v>
      </c>
      <c r="F18" s="119">
        <v>0.1</v>
      </c>
      <c r="G18" s="113" t="s">
        <v>130</v>
      </c>
      <c r="H18" s="128">
        <f>F18*H8</f>
        <v>22.627000000000002</v>
      </c>
      <c r="I18" s="116"/>
    </row>
    <row r="19" spans="1:13" ht="12.75" customHeight="1">
      <c r="A19" s="398"/>
      <c r="B19" s="412" t="s">
        <v>346</v>
      </c>
      <c r="C19" s="413"/>
      <c r="D19" s="413"/>
      <c r="E19" s="413"/>
      <c r="F19" s="414"/>
      <c r="G19" s="113" t="s">
        <v>130</v>
      </c>
      <c r="H19" s="129">
        <f>SUM(H8:H18)</f>
        <v>343.9304</v>
      </c>
      <c r="J19" s="117" t="s">
        <v>244</v>
      </c>
      <c r="K19" s="47" t="s">
        <v>22</v>
      </c>
      <c r="L19" s="45"/>
      <c r="M19" s="46" t="s">
        <v>0</v>
      </c>
    </row>
    <row r="20" spans="2:13" ht="12.75">
      <c r="B20" s="116"/>
      <c r="F20" s="121"/>
      <c r="G20" s="116"/>
      <c r="H20" s="122"/>
      <c r="L20" s="45"/>
      <c r="M20" s="259"/>
    </row>
    <row r="21" spans="1:13" ht="12.75" customHeight="1">
      <c r="A21" s="398" t="s">
        <v>33</v>
      </c>
      <c r="B21" s="113">
        <v>4</v>
      </c>
      <c r="C21" s="403" t="s">
        <v>33</v>
      </c>
      <c r="D21" s="404"/>
      <c r="E21" s="404"/>
      <c r="F21" s="405"/>
      <c r="G21" s="113"/>
      <c r="H21" s="123"/>
      <c r="L21" s="45"/>
      <c r="M21" s="257"/>
    </row>
    <row r="22" spans="1:9" ht="28.5" customHeight="1">
      <c r="A22" s="398"/>
      <c r="B22" s="113" t="s">
        <v>140</v>
      </c>
      <c r="C22" s="418"/>
      <c r="D22" s="124" t="s">
        <v>141</v>
      </c>
      <c r="E22" s="119">
        <v>0.14</v>
      </c>
      <c r="F22" s="119">
        <v>0.14</v>
      </c>
      <c r="G22" s="113" t="s">
        <v>130</v>
      </c>
      <c r="H22" s="130">
        <f>F22*H19</f>
        <v>48.150256000000006</v>
      </c>
      <c r="I22" s="116" t="s">
        <v>31</v>
      </c>
    </row>
    <row r="23" spans="1:9" ht="28.5" customHeight="1">
      <c r="A23" s="398"/>
      <c r="B23" s="113" t="s">
        <v>143</v>
      </c>
      <c r="C23" s="418"/>
      <c r="D23" s="124" t="s">
        <v>145</v>
      </c>
      <c r="E23" s="119">
        <v>0.05</v>
      </c>
      <c r="F23" s="119">
        <v>0.05</v>
      </c>
      <c r="G23" s="113" t="s">
        <v>130</v>
      </c>
      <c r="H23" s="130">
        <f>F23*H19</f>
        <v>17.196520000000003</v>
      </c>
      <c r="I23" s="116" t="s">
        <v>31</v>
      </c>
    </row>
    <row r="24" spans="1:9" ht="28.5" customHeight="1">
      <c r="A24" s="398"/>
      <c r="B24" s="113" t="s">
        <v>144</v>
      </c>
      <c r="C24" s="418"/>
      <c r="D24" s="125" t="s">
        <v>148</v>
      </c>
      <c r="E24" s="119">
        <v>0.01</v>
      </c>
      <c r="F24" s="119">
        <v>0.01</v>
      </c>
      <c r="G24" s="113" t="s">
        <v>130</v>
      </c>
      <c r="H24" s="130">
        <f>F24*H19</f>
        <v>3.4393040000000004</v>
      </c>
      <c r="I24" s="116" t="s">
        <v>32</v>
      </c>
    </row>
    <row r="25" spans="1:13" ht="12.75" customHeight="1">
      <c r="A25" s="412" t="s">
        <v>347</v>
      </c>
      <c r="B25" s="302"/>
      <c r="C25" s="302"/>
      <c r="D25" s="302"/>
      <c r="E25" s="302"/>
      <c r="F25" s="303"/>
      <c r="G25" s="114" t="s">
        <v>130</v>
      </c>
      <c r="H25" s="129">
        <f>SUM(H19:H24)</f>
        <v>412.71648000000005</v>
      </c>
      <c r="J25" s="117" t="s">
        <v>245</v>
      </c>
      <c r="K25" s="47" t="s">
        <v>22</v>
      </c>
      <c r="L25" s="45"/>
      <c r="M25" s="46" t="s">
        <v>0</v>
      </c>
    </row>
    <row r="26" spans="1:13" ht="12.75">
      <c r="A26" s="153"/>
      <c r="B26" s="143"/>
      <c r="C26" s="154"/>
      <c r="D26" s="139"/>
      <c r="E26" s="139"/>
      <c r="F26" s="155"/>
      <c r="G26" s="143"/>
      <c r="H26" s="156"/>
      <c r="I26" s="143"/>
      <c r="J26" s="139"/>
      <c r="L26" s="45"/>
      <c r="M26" s="259"/>
    </row>
    <row r="27" spans="1:13" ht="12.75">
      <c r="A27" s="153"/>
      <c r="B27" s="143"/>
      <c r="C27" s="154"/>
      <c r="D27" s="139"/>
      <c r="E27" s="139"/>
      <c r="F27" s="155"/>
      <c r="G27" s="143"/>
      <c r="H27" s="156"/>
      <c r="I27" s="143"/>
      <c r="J27" s="139"/>
      <c r="L27" s="45"/>
      <c r="M27" s="257"/>
    </row>
    <row r="28" spans="1:10" ht="12.75">
      <c r="A28" s="153"/>
      <c r="B28" s="143"/>
      <c r="C28" s="154"/>
      <c r="D28" s="139"/>
      <c r="E28" s="139"/>
      <c r="F28" s="155"/>
      <c r="G28" s="143"/>
      <c r="H28" s="156"/>
      <c r="I28" s="143"/>
      <c r="J28" s="139"/>
    </row>
    <row r="29" spans="1:10" ht="12.75">
      <c r="A29" s="153"/>
      <c r="B29" s="143"/>
      <c r="C29" s="154"/>
      <c r="D29" s="139"/>
      <c r="E29" s="139"/>
      <c r="F29" s="155"/>
      <c r="G29" s="143"/>
      <c r="H29" s="156"/>
      <c r="I29" s="143"/>
      <c r="J29" s="139"/>
    </row>
    <row r="30" spans="1:10" ht="12.75">
      <c r="A30" s="153"/>
      <c r="B30" s="143"/>
      <c r="C30" s="154"/>
      <c r="D30" s="139"/>
      <c r="E30" s="139"/>
      <c r="F30" s="155"/>
      <c r="G30" s="143"/>
      <c r="H30" s="156"/>
      <c r="I30" s="143"/>
      <c r="J30" s="139"/>
    </row>
    <row r="31" spans="1:10" ht="12.75">
      <c r="A31" s="139"/>
      <c r="B31" s="150"/>
      <c r="C31" s="150"/>
      <c r="D31" s="150"/>
      <c r="E31" s="150"/>
      <c r="F31" s="150"/>
      <c r="G31" s="152"/>
      <c r="H31" s="157"/>
      <c r="I31" s="139"/>
      <c r="J31" s="158"/>
    </row>
  </sheetData>
  <sheetProtection/>
  <mergeCells count="14">
    <mergeCell ref="A25:F25"/>
    <mergeCell ref="A1:M1"/>
    <mergeCell ref="C8:F8"/>
    <mergeCell ref="A3:M3"/>
    <mergeCell ref="A8:A19"/>
    <mergeCell ref="C14:C18"/>
    <mergeCell ref="B19:F19"/>
    <mergeCell ref="C13:H13"/>
    <mergeCell ref="C10:C12"/>
    <mergeCell ref="K5:M5"/>
    <mergeCell ref="K6:M6"/>
    <mergeCell ref="A21:A24"/>
    <mergeCell ref="C21:F21"/>
    <mergeCell ref="C22:C24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8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view="pageBreakPreview" zoomScaleSheetLayoutView="100" zoomScalePageLayoutView="0" workbookViewId="0" topLeftCell="A1">
      <selection activeCell="H58" sqref="H58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3:8" ht="17.25" customHeight="1">
      <c r="C1" s="407" t="s">
        <v>210</v>
      </c>
      <c r="D1" s="407"/>
      <c r="E1" s="407"/>
      <c r="F1" s="407"/>
      <c r="G1" s="407"/>
      <c r="H1" s="407"/>
    </row>
    <row r="2" spans="3:8" ht="17.25" customHeight="1">
      <c r="C2" s="116"/>
      <c r="D2" s="116"/>
      <c r="E2" s="116"/>
      <c r="F2" s="116"/>
      <c r="G2" s="116"/>
      <c r="H2" s="116"/>
    </row>
    <row r="3" ht="5.25" customHeight="1">
      <c r="C3" s="145"/>
    </row>
    <row r="4" spans="3:8" ht="3" customHeight="1">
      <c r="C4" s="168"/>
      <c r="D4" s="160"/>
      <c r="E4" s="160"/>
      <c r="F4" s="160"/>
      <c r="G4" s="160"/>
      <c r="H4" s="167"/>
    </row>
    <row r="5" spans="3:8" s="164" customFormat="1" ht="15.75">
      <c r="C5" s="161" t="s">
        <v>246</v>
      </c>
      <c r="D5" s="162" t="s">
        <v>247</v>
      </c>
      <c r="E5" s="163"/>
      <c r="F5" s="163"/>
      <c r="G5" s="163"/>
      <c r="H5" s="228"/>
    </row>
    <row r="6" spans="3:8" s="164" customFormat="1" ht="3.75" customHeight="1">
      <c r="C6" s="165"/>
      <c r="D6" s="229"/>
      <c r="E6" s="166"/>
      <c r="F6" s="166"/>
      <c r="G6" s="166"/>
      <c r="H6" s="230"/>
    </row>
    <row r="7" spans="3:9" ht="3.75" customHeight="1">
      <c r="C7" s="159"/>
      <c r="D7" s="160"/>
      <c r="E7" s="160"/>
      <c r="F7" s="167"/>
      <c r="G7" s="168"/>
      <c r="H7" s="160"/>
      <c r="I7" s="159"/>
    </row>
    <row r="8" spans="3:9" s="170" customFormat="1" ht="12.75" customHeight="1">
      <c r="C8" s="429" t="s">
        <v>248</v>
      </c>
      <c r="D8" s="430"/>
      <c r="E8" s="430"/>
      <c r="F8" s="431"/>
      <c r="G8" s="429" t="s">
        <v>249</v>
      </c>
      <c r="H8" s="430"/>
      <c r="I8" s="169"/>
    </row>
    <row r="9" spans="3:9" s="175" customFormat="1" ht="3.75" customHeight="1">
      <c r="C9" s="171"/>
      <c r="D9" s="172"/>
      <c r="E9" s="172"/>
      <c r="F9" s="173"/>
      <c r="G9" s="144"/>
      <c r="H9" s="172"/>
      <c r="I9" s="174"/>
    </row>
    <row r="10" spans="3:9" s="175" customFormat="1" ht="12.75" customHeight="1">
      <c r="C10" s="435">
        <v>1</v>
      </c>
      <c r="D10" s="436"/>
      <c r="E10" s="436"/>
      <c r="F10" s="436"/>
      <c r="G10" s="176"/>
      <c r="H10" s="177">
        <v>2</v>
      </c>
      <c r="I10" s="174"/>
    </row>
    <row r="11" spans="3:9" ht="2.25" customHeight="1">
      <c r="C11" s="420" t="s">
        <v>250</v>
      </c>
      <c r="D11" s="159"/>
      <c r="E11" s="178"/>
      <c r="F11" s="178"/>
      <c r="G11" s="168"/>
      <c r="H11" s="160"/>
      <c r="I11" s="159"/>
    </row>
    <row r="12" spans="3:9" s="175" customFormat="1" ht="12" customHeight="1">
      <c r="C12" s="421"/>
      <c r="D12" s="179" t="s">
        <v>251</v>
      </c>
      <c r="E12" s="180"/>
      <c r="F12" s="181"/>
      <c r="G12" s="174"/>
      <c r="H12" s="181"/>
      <c r="I12" s="174"/>
    </row>
    <row r="13" spans="3:9" s="175" customFormat="1" ht="12">
      <c r="C13" s="421"/>
      <c r="D13" s="179" t="s">
        <v>252</v>
      </c>
      <c r="E13" s="180"/>
      <c r="F13" s="181"/>
      <c r="G13" s="182" t="s">
        <v>253</v>
      </c>
      <c r="H13" s="183">
        <f>'ARI 4'!I23*'ARI 7'!M36</f>
        <v>0</v>
      </c>
      <c r="I13" s="174"/>
    </row>
    <row r="14" spans="3:9" ht="2.25" customHeight="1">
      <c r="C14" s="421"/>
      <c r="D14" s="184"/>
      <c r="E14" s="145"/>
      <c r="F14" s="145"/>
      <c r="G14" s="184"/>
      <c r="H14" s="185"/>
      <c r="I14" s="159"/>
    </row>
    <row r="15" spans="3:9" ht="4.5" customHeight="1">
      <c r="C15" s="421"/>
      <c r="D15" s="437" t="s">
        <v>33</v>
      </c>
      <c r="E15" s="160"/>
      <c r="F15" s="160"/>
      <c r="G15" s="168"/>
      <c r="H15" s="186"/>
      <c r="I15" s="159"/>
    </row>
    <row r="16" spans="3:9" s="175" customFormat="1" ht="12">
      <c r="C16" s="421"/>
      <c r="D16" s="438"/>
      <c r="E16" s="181" t="s">
        <v>317</v>
      </c>
      <c r="F16" s="181"/>
      <c r="G16" s="182" t="s">
        <v>253</v>
      </c>
      <c r="H16" s="183">
        <f>'ARI 4'!I26*'ARI 7'!M36</f>
        <v>0</v>
      </c>
      <c r="I16" s="174"/>
    </row>
    <row r="17" spans="3:9" ht="4.5" customHeight="1">
      <c r="C17" s="421"/>
      <c r="D17" s="438"/>
      <c r="E17" s="145"/>
      <c r="F17" s="145"/>
      <c r="G17" s="184"/>
      <c r="H17" s="185"/>
      <c r="I17" s="159"/>
    </row>
    <row r="18" spans="3:9" ht="5.25" customHeight="1">
      <c r="C18" s="421"/>
      <c r="D18" s="438"/>
      <c r="E18" s="168"/>
      <c r="F18" s="160"/>
      <c r="G18" s="168"/>
      <c r="H18" s="186"/>
      <c r="I18" s="159"/>
    </row>
    <row r="19" spans="3:9" s="175" customFormat="1" ht="9.75" customHeight="1">
      <c r="C19" s="421"/>
      <c r="D19" s="438"/>
      <c r="E19" s="275" t="s">
        <v>359</v>
      </c>
      <c r="F19" s="181"/>
      <c r="G19" s="182" t="s">
        <v>253</v>
      </c>
      <c r="H19" s="183">
        <f>'ARI 4'!I27*'ARI 7'!M36</f>
        <v>0</v>
      </c>
      <c r="I19" s="174"/>
    </row>
    <row r="20" spans="3:9" ht="3.75" customHeight="1">
      <c r="C20" s="421"/>
      <c r="D20" s="438"/>
      <c r="E20" s="184"/>
      <c r="F20" s="145"/>
      <c r="G20" s="184"/>
      <c r="H20" s="185"/>
      <c r="I20" s="159"/>
    </row>
    <row r="21" spans="3:9" ht="4.5" customHeight="1">
      <c r="C21" s="421"/>
      <c r="D21" s="438"/>
      <c r="E21" s="168"/>
      <c r="F21" s="160"/>
      <c r="G21" s="168"/>
      <c r="H21" s="186"/>
      <c r="I21" s="159"/>
    </row>
    <row r="22" spans="3:9" s="175" customFormat="1" ht="12">
      <c r="C22" s="421"/>
      <c r="D22" s="438"/>
      <c r="E22" s="275" t="s">
        <v>360</v>
      </c>
      <c r="F22" s="181"/>
      <c r="G22" s="182" t="s">
        <v>253</v>
      </c>
      <c r="H22" s="183">
        <f>'ARI 4'!I28*'ARI 7'!M36</f>
        <v>0</v>
      </c>
      <c r="I22" s="174"/>
    </row>
    <row r="23" spans="3:9" ht="4.5" customHeight="1">
      <c r="C23" s="421"/>
      <c r="D23" s="438"/>
      <c r="E23" s="184"/>
      <c r="F23" s="145"/>
      <c r="G23" s="184"/>
      <c r="H23" s="185"/>
      <c r="I23" s="159"/>
    </row>
    <row r="24" spans="3:9" ht="6" customHeight="1">
      <c r="C24" s="421"/>
      <c r="D24" s="438"/>
      <c r="E24" s="276"/>
      <c r="F24" s="160"/>
      <c r="G24" s="168"/>
      <c r="H24" s="186"/>
      <c r="I24" s="159"/>
    </row>
    <row r="25" spans="3:9" s="175" customFormat="1" ht="11.25" customHeight="1">
      <c r="C25" s="421"/>
      <c r="D25" s="438"/>
      <c r="E25" s="419" t="s">
        <v>145</v>
      </c>
      <c r="F25" s="332"/>
      <c r="G25" s="182" t="s">
        <v>253</v>
      </c>
      <c r="H25" s="183">
        <f>'ARI 4'!I29*'ARI 7'!M36</f>
        <v>0</v>
      </c>
      <c r="I25" s="174"/>
    </row>
    <row r="26" spans="3:9" s="175" customFormat="1" ht="4.5" customHeight="1">
      <c r="C26" s="421"/>
      <c r="D26" s="438"/>
      <c r="E26" s="277"/>
      <c r="F26" s="187"/>
      <c r="G26" s="171"/>
      <c r="H26" s="188"/>
      <c r="I26" s="174"/>
    </row>
    <row r="27" spans="3:9" s="175" customFormat="1" ht="4.5" customHeight="1">
      <c r="C27" s="421"/>
      <c r="D27" s="438"/>
      <c r="E27" s="276"/>
      <c r="F27" s="189"/>
      <c r="G27" s="190"/>
      <c r="H27" s="191"/>
      <c r="I27" s="174"/>
    </row>
    <row r="28" spans="3:9" s="175" customFormat="1" ht="23.25" customHeight="1">
      <c r="C28" s="421"/>
      <c r="D28" s="438"/>
      <c r="E28" s="423" t="s">
        <v>322</v>
      </c>
      <c r="F28" s="424"/>
      <c r="G28" s="278" t="s">
        <v>253</v>
      </c>
      <c r="H28" s="183">
        <f>'ARI 4'!I30*'ARI 7'!M36</f>
        <v>0</v>
      </c>
      <c r="I28" s="174"/>
    </row>
    <row r="29" spans="3:9" s="175" customFormat="1" ht="4.5" customHeight="1">
      <c r="C29" s="421"/>
      <c r="D29" s="438"/>
      <c r="E29" s="277"/>
      <c r="F29" s="187"/>
      <c r="G29" s="171"/>
      <c r="H29" s="188"/>
      <c r="I29" s="174"/>
    </row>
    <row r="30" spans="3:9" s="175" customFormat="1" ht="4.5" customHeight="1">
      <c r="C30" s="421"/>
      <c r="D30" s="438"/>
      <c r="E30" s="276"/>
      <c r="F30" s="189"/>
      <c r="G30" s="190"/>
      <c r="H30" s="191"/>
      <c r="I30" s="174"/>
    </row>
    <row r="31" spans="3:9" s="175" customFormat="1" ht="10.5" customHeight="1">
      <c r="C31" s="421"/>
      <c r="D31" s="438"/>
      <c r="E31" s="419" t="s">
        <v>323</v>
      </c>
      <c r="F31" s="332"/>
      <c r="G31" s="278" t="s">
        <v>253</v>
      </c>
      <c r="H31" s="183">
        <f>'ARI 4'!I31*'ARI 7'!M36</f>
        <v>0</v>
      </c>
      <c r="I31" s="174"/>
    </row>
    <row r="32" spans="3:9" s="175" customFormat="1" ht="5.25" customHeight="1">
      <c r="C32" s="421"/>
      <c r="D32" s="439"/>
      <c r="E32" s="277"/>
      <c r="F32" s="187"/>
      <c r="G32" s="171"/>
      <c r="H32" s="188"/>
      <c r="I32" s="174"/>
    </row>
    <row r="33" spans="3:9" s="175" customFormat="1" ht="3" customHeight="1">
      <c r="C33" s="421"/>
      <c r="D33" s="190"/>
      <c r="E33" s="189"/>
      <c r="F33" s="189"/>
      <c r="G33" s="190"/>
      <c r="H33" s="191"/>
      <c r="I33" s="174"/>
    </row>
    <row r="34" spans="3:9" s="175" customFormat="1" ht="11.25">
      <c r="C34" s="421"/>
      <c r="D34" s="179" t="s">
        <v>254</v>
      </c>
      <c r="E34" s="180"/>
      <c r="F34" s="180"/>
      <c r="G34" s="174"/>
      <c r="H34" s="183"/>
      <c r="I34" s="174"/>
    </row>
    <row r="35" spans="3:9" s="175" customFormat="1" ht="12">
      <c r="C35" s="421"/>
      <c r="D35" s="179" t="s">
        <v>255</v>
      </c>
      <c r="E35" s="180"/>
      <c r="F35" s="180"/>
      <c r="G35" s="182" t="s">
        <v>253</v>
      </c>
      <c r="H35" s="237">
        <f>SUM(H13,H16,H19,H22,H25,H28,H31)</f>
        <v>0</v>
      </c>
      <c r="I35" s="174"/>
    </row>
    <row r="36" spans="3:9" s="175" customFormat="1" ht="3" customHeight="1">
      <c r="C36" s="422"/>
      <c r="D36" s="171"/>
      <c r="E36" s="187"/>
      <c r="F36" s="187"/>
      <c r="G36" s="171"/>
      <c r="H36" s="188"/>
      <c r="I36" s="174"/>
    </row>
    <row r="37" spans="3:9" s="175" customFormat="1" ht="3" customHeight="1">
      <c r="C37" s="420" t="s">
        <v>256</v>
      </c>
      <c r="D37" s="190"/>
      <c r="E37" s="189"/>
      <c r="F37" s="189"/>
      <c r="G37" s="174"/>
      <c r="H37" s="183"/>
      <c r="I37" s="174"/>
    </row>
    <row r="38" spans="3:9" s="175" customFormat="1" ht="12.75" customHeight="1">
      <c r="C38" s="421"/>
      <c r="D38" s="179" t="s">
        <v>251</v>
      </c>
      <c r="E38" s="181"/>
      <c r="F38" s="181"/>
      <c r="G38" s="174"/>
      <c r="H38" s="183"/>
      <c r="I38" s="174"/>
    </row>
    <row r="39" spans="3:9" s="175" customFormat="1" ht="12" customHeight="1">
      <c r="C39" s="421"/>
      <c r="D39" s="179" t="s">
        <v>257</v>
      </c>
      <c r="E39" s="181"/>
      <c r="F39" s="181"/>
      <c r="G39" s="182" t="s">
        <v>253</v>
      </c>
      <c r="H39" s="183">
        <f>'ARI 5'!H19*'ARI 8'!K36</f>
        <v>0</v>
      </c>
      <c r="I39" s="174"/>
    </row>
    <row r="40" spans="3:9" s="175" customFormat="1" ht="2.25" customHeight="1">
      <c r="C40" s="421"/>
      <c r="D40" s="171"/>
      <c r="E40" s="187"/>
      <c r="F40" s="187"/>
      <c r="G40" s="171"/>
      <c r="H40" s="183"/>
      <c r="I40" s="174"/>
    </row>
    <row r="41" spans="3:9" s="175" customFormat="1" ht="5.25" customHeight="1">
      <c r="C41" s="421"/>
      <c r="D41" s="432" t="s">
        <v>33</v>
      </c>
      <c r="E41" s="190"/>
      <c r="F41" s="189"/>
      <c r="G41" s="174"/>
      <c r="H41" s="191"/>
      <c r="I41" s="174"/>
    </row>
    <row r="42" spans="3:9" s="175" customFormat="1" ht="13.5" customHeight="1">
      <c r="C42" s="421"/>
      <c r="D42" s="433"/>
      <c r="E42" s="181" t="s">
        <v>317</v>
      </c>
      <c r="F42" s="181"/>
      <c r="G42" s="182" t="s">
        <v>253</v>
      </c>
      <c r="H42" s="183">
        <f>'ARI 5'!H22*'ARI 8'!K36</f>
        <v>0</v>
      </c>
      <c r="I42" s="174"/>
    </row>
    <row r="43" spans="3:9" s="175" customFormat="1" ht="5.25" customHeight="1">
      <c r="C43" s="421"/>
      <c r="D43" s="433"/>
      <c r="E43" s="171"/>
      <c r="F43" s="187"/>
      <c r="G43" s="171"/>
      <c r="H43" s="188"/>
      <c r="I43" s="174"/>
    </row>
    <row r="44" spans="3:9" s="175" customFormat="1" ht="3.75" customHeight="1">
      <c r="C44" s="421"/>
      <c r="D44" s="433"/>
      <c r="E44" s="276"/>
      <c r="F44" s="189"/>
      <c r="G44" s="174"/>
      <c r="H44" s="191"/>
      <c r="I44" s="174"/>
    </row>
    <row r="45" spans="3:9" s="175" customFormat="1" ht="12" customHeight="1">
      <c r="C45" s="421"/>
      <c r="D45" s="433"/>
      <c r="E45" s="419" t="s">
        <v>145</v>
      </c>
      <c r="F45" s="332"/>
      <c r="G45" s="182" t="s">
        <v>253</v>
      </c>
      <c r="H45" s="183">
        <f>'ARI 5'!H23*'ARI 8'!K36</f>
        <v>0</v>
      </c>
      <c r="I45" s="174"/>
    </row>
    <row r="46" spans="3:9" s="175" customFormat="1" ht="11.25" customHeight="1">
      <c r="C46" s="421"/>
      <c r="D46" s="433"/>
      <c r="E46" s="277"/>
      <c r="F46" s="187"/>
      <c r="G46" s="171"/>
      <c r="H46" s="188"/>
      <c r="I46" s="174"/>
    </row>
    <row r="47" spans="3:9" s="175" customFormat="1" ht="8.25" customHeight="1">
      <c r="C47" s="421"/>
      <c r="D47" s="433"/>
      <c r="E47" s="276"/>
      <c r="F47" s="189"/>
      <c r="G47" s="174"/>
      <c r="H47" s="191"/>
      <c r="I47" s="174"/>
    </row>
    <row r="48" spans="3:9" s="175" customFormat="1" ht="12" customHeight="1">
      <c r="C48" s="421"/>
      <c r="D48" s="433"/>
      <c r="E48" s="419" t="s">
        <v>148</v>
      </c>
      <c r="F48" s="332"/>
      <c r="G48" s="182" t="s">
        <v>253</v>
      </c>
      <c r="H48" s="183">
        <f>'ARI 5'!H24*'ARI 8'!K36</f>
        <v>0</v>
      </c>
      <c r="I48" s="174"/>
    </row>
    <row r="49" spans="3:9" s="175" customFormat="1" ht="11.25" customHeight="1">
      <c r="C49" s="421"/>
      <c r="D49" s="434"/>
      <c r="E49" s="277"/>
      <c r="F49" s="187"/>
      <c r="G49" s="171"/>
      <c r="H49" s="188"/>
      <c r="I49" s="174"/>
    </row>
    <row r="50" spans="3:9" s="175" customFormat="1" ht="4.5" customHeight="1">
      <c r="C50" s="421"/>
      <c r="D50" s="190"/>
      <c r="E50" s="189"/>
      <c r="F50" s="189"/>
      <c r="G50" s="174"/>
      <c r="H50" s="183"/>
      <c r="I50" s="174"/>
    </row>
    <row r="51" spans="3:9" s="175" customFormat="1" ht="12.75" customHeight="1">
      <c r="C51" s="421"/>
      <c r="D51" s="179" t="s">
        <v>254</v>
      </c>
      <c r="E51" s="181"/>
      <c r="F51" s="181"/>
      <c r="G51" s="192"/>
      <c r="H51" s="193"/>
      <c r="I51" s="174"/>
    </row>
    <row r="52" spans="3:9" s="175" customFormat="1" ht="11.25" customHeight="1">
      <c r="C52" s="421"/>
      <c r="D52" s="179" t="s">
        <v>258</v>
      </c>
      <c r="E52" s="181"/>
      <c r="F52" s="181"/>
      <c r="G52" s="182" t="s">
        <v>253</v>
      </c>
      <c r="H52" s="237">
        <f>SUM(H39,H42,H45,H48)</f>
        <v>0</v>
      </c>
      <c r="I52" s="174"/>
    </row>
    <row r="53" spans="3:9" s="175" customFormat="1" ht="3.75" customHeight="1">
      <c r="C53" s="422"/>
      <c r="D53" s="171"/>
      <c r="E53" s="187"/>
      <c r="F53" s="187"/>
      <c r="G53" s="171"/>
      <c r="H53" s="188"/>
      <c r="I53" s="174"/>
    </row>
    <row r="54" spans="3:9" s="175" customFormat="1" ht="4.5" customHeight="1">
      <c r="C54" s="190"/>
      <c r="D54" s="189"/>
      <c r="E54" s="189"/>
      <c r="F54" s="194"/>
      <c r="G54" s="181"/>
      <c r="H54" s="183"/>
      <c r="I54" s="174"/>
    </row>
    <row r="55" spans="3:9" s="175" customFormat="1" ht="9.75" customHeight="1">
      <c r="C55" s="179" t="s">
        <v>259</v>
      </c>
      <c r="D55" s="181"/>
      <c r="E55" s="181"/>
      <c r="F55" s="195"/>
      <c r="G55" s="181"/>
      <c r="H55" s="183"/>
      <c r="I55" s="174"/>
    </row>
    <row r="56" spans="3:9" s="175" customFormat="1" ht="9.75" customHeight="1">
      <c r="C56" s="179" t="s">
        <v>260</v>
      </c>
      <c r="D56" s="181"/>
      <c r="E56" s="181"/>
      <c r="F56" s="181"/>
      <c r="G56" s="182" t="s">
        <v>253</v>
      </c>
      <c r="H56" s="183">
        <v>0</v>
      </c>
      <c r="I56" s="174"/>
    </row>
    <row r="57" spans="3:9" s="175" customFormat="1" ht="3.75" customHeight="1">
      <c r="C57" s="196"/>
      <c r="D57" s="187"/>
      <c r="E57" s="187"/>
      <c r="F57" s="187"/>
      <c r="G57" s="171"/>
      <c r="H57" s="188"/>
      <c r="I57" s="174"/>
    </row>
    <row r="58" spans="3:9" s="175" customFormat="1" ht="4.5" customHeight="1">
      <c r="C58" s="197"/>
      <c r="D58" s="189"/>
      <c r="E58" s="189"/>
      <c r="F58" s="189"/>
      <c r="G58" s="174"/>
      <c r="H58" s="183"/>
      <c r="I58" s="174"/>
    </row>
    <row r="59" spans="3:9" s="175" customFormat="1" ht="9.75" customHeight="1">
      <c r="C59" s="179" t="s">
        <v>254</v>
      </c>
      <c r="D59" s="181"/>
      <c r="E59" s="181"/>
      <c r="F59" s="181"/>
      <c r="G59" s="174"/>
      <c r="H59" s="183"/>
      <c r="I59" s="174"/>
    </row>
    <row r="60" spans="3:9" s="175" customFormat="1" ht="10.5" customHeight="1">
      <c r="C60" s="179" t="s">
        <v>261</v>
      </c>
      <c r="D60" s="181"/>
      <c r="E60" s="181"/>
      <c r="F60" s="181"/>
      <c r="G60" s="182" t="s">
        <v>253</v>
      </c>
      <c r="H60" s="238">
        <f>H52+H35</f>
        <v>0</v>
      </c>
      <c r="I60" s="174"/>
    </row>
    <row r="61" spans="3:9" s="175" customFormat="1" ht="3.75" customHeight="1">
      <c r="C61" s="196"/>
      <c r="D61" s="187"/>
      <c r="E61" s="187"/>
      <c r="F61" s="187"/>
      <c r="G61" s="171"/>
      <c r="H61" s="188"/>
      <c r="I61" s="174"/>
    </row>
    <row r="62" spans="2:9" s="175" customFormat="1" ht="3.75" customHeight="1">
      <c r="B62" s="181"/>
      <c r="C62" s="198"/>
      <c r="D62" s="189"/>
      <c r="E62" s="189"/>
      <c r="F62" s="189"/>
      <c r="G62" s="181"/>
      <c r="H62" s="183"/>
      <c r="I62" s="181"/>
    </row>
    <row r="63" spans="2:9" s="175" customFormat="1" ht="12" customHeight="1">
      <c r="B63" s="181"/>
      <c r="C63" s="180"/>
      <c r="D63" s="181"/>
      <c r="E63" s="181"/>
      <c r="F63" s="181"/>
      <c r="G63" s="181"/>
      <c r="H63" s="183"/>
      <c r="I63" s="181"/>
    </row>
    <row r="64" spans="2:9" s="175" customFormat="1" ht="12" customHeight="1">
      <c r="B64" s="181"/>
      <c r="C64" s="180"/>
      <c r="D64" s="181"/>
      <c r="E64" s="181"/>
      <c r="F64" s="181"/>
      <c r="G64" s="181"/>
      <c r="H64" s="426" t="s">
        <v>262</v>
      </c>
      <c r="I64" s="426"/>
    </row>
    <row r="65" spans="2:9" s="175" customFormat="1" ht="12" customHeight="1">
      <c r="B65" s="181"/>
      <c r="C65" s="180"/>
      <c r="D65" s="181"/>
      <c r="E65" s="181"/>
      <c r="F65" s="181"/>
      <c r="G65" s="181"/>
      <c r="H65" s="199"/>
      <c r="I65" s="279" t="s">
        <v>309</v>
      </c>
    </row>
    <row r="66" spans="2:9" s="175" customFormat="1" ht="7.5" customHeight="1">
      <c r="B66" s="181"/>
      <c r="C66" s="180"/>
      <c r="D66" s="181"/>
      <c r="E66" s="181"/>
      <c r="F66" s="181"/>
      <c r="G66" s="181"/>
      <c r="H66" s="183"/>
      <c r="I66" s="181"/>
    </row>
    <row r="67" spans="2:10" s="175" customFormat="1" ht="12" customHeight="1">
      <c r="B67" s="181"/>
      <c r="C67" s="427" t="s">
        <v>263</v>
      </c>
      <c r="D67" s="427"/>
      <c r="E67" s="200" t="s">
        <v>264</v>
      </c>
      <c r="F67" s="243" t="e">
        <f>H60/'ARI 1-2'!E36</f>
        <v>#DIV/0!</v>
      </c>
      <c r="G67" s="206" t="s">
        <v>269</v>
      </c>
      <c r="H67" s="201"/>
      <c r="I67" s="240">
        <v>1800</v>
      </c>
      <c r="J67" s="249" t="s">
        <v>310</v>
      </c>
    </row>
    <row r="68" spans="2:9" s="175" customFormat="1" ht="12" customHeight="1">
      <c r="B68" s="181"/>
      <c r="C68" s="428" t="s">
        <v>265</v>
      </c>
      <c r="D68" s="428"/>
      <c r="E68" s="181"/>
      <c r="F68" s="181"/>
      <c r="G68" s="181"/>
      <c r="H68" s="183"/>
      <c r="I68" s="181"/>
    </row>
    <row r="69" ht="12" customHeight="1"/>
    <row r="70" spans="2:3" ht="12" customHeight="1">
      <c r="B70" t="s">
        <v>266</v>
      </c>
      <c r="C70" t="s">
        <v>267</v>
      </c>
    </row>
    <row r="71" ht="5.25" customHeight="1"/>
    <row r="72" spans="3:8" ht="12" customHeight="1">
      <c r="C72" s="202"/>
      <c r="D72" s="202"/>
      <c r="E72" s="202"/>
      <c r="F72" s="202"/>
      <c r="G72" s="202"/>
      <c r="H72" s="202"/>
    </row>
    <row r="73" spans="3:8" ht="12" customHeight="1">
      <c r="C73" s="202"/>
      <c r="D73" s="202"/>
      <c r="E73" s="202"/>
      <c r="F73" s="202"/>
      <c r="G73" s="202"/>
      <c r="H73" s="202"/>
    </row>
    <row r="74" spans="3:9" ht="12" customHeight="1">
      <c r="C74" s="239"/>
      <c r="D74" s="239"/>
      <c r="E74" s="239"/>
      <c r="F74" s="239"/>
      <c r="G74" s="239"/>
      <c r="H74" s="239"/>
      <c r="I74" s="178"/>
    </row>
    <row r="75" spans="3:9" ht="12" customHeight="1">
      <c r="C75" s="178"/>
      <c r="D75" s="178"/>
      <c r="E75" s="178"/>
      <c r="F75" s="178"/>
      <c r="G75" s="178"/>
      <c r="H75" s="178"/>
      <c r="I75" s="178"/>
    </row>
    <row r="76" spans="3:9" ht="12" customHeight="1">
      <c r="C76" s="178"/>
      <c r="D76" s="178"/>
      <c r="E76" s="178"/>
      <c r="F76" s="178"/>
      <c r="G76" s="178"/>
      <c r="H76" s="178"/>
      <c r="I76" s="178"/>
    </row>
    <row r="77" spans="3:9" ht="12" customHeight="1">
      <c r="C77" s="178"/>
      <c r="D77" s="178"/>
      <c r="E77" s="178"/>
      <c r="F77" s="178"/>
      <c r="G77" s="178"/>
      <c r="H77" s="178"/>
      <c r="I77" s="178"/>
    </row>
    <row r="78" spans="3:7" ht="12.75">
      <c r="C78" s="203"/>
      <c r="D78" s="203"/>
      <c r="G78" s="116"/>
    </row>
    <row r="79" spans="3:7" ht="12.75">
      <c r="C79" s="203"/>
      <c r="D79" s="203"/>
      <c r="G79" s="116"/>
    </row>
    <row r="81" spans="2:9" ht="12.75">
      <c r="B81" s="425"/>
      <c r="C81" s="425"/>
      <c r="D81" s="425"/>
      <c r="E81" s="425"/>
      <c r="F81" s="425"/>
      <c r="G81" s="425"/>
      <c r="H81" s="425"/>
      <c r="I81" s="425"/>
    </row>
  </sheetData>
  <sheetProtection/>
  <mergeCells count="17">
    <mergeCell ref="B81:I81"/>
    <mergeCell ref="H64:I64"/>
    <mergeCell ref="C67:D67"/>
    <mergeCell ref="C68:D68"/>
    <mergeCell ref="G8:H8"/>
    <mergeCell ref="C8:F8"/>
    <mergeCell ref="D41:D49"/>
    <mergeCell ref="C37:C53"/>
    <mergeCell ref="C10:F10"/>
    <mergeCell ref="D15:D32"/>
    <mergeCell ref="E48:F48"/>
    <mergeCell ref="C11:C36"/>
    <mergeCell ref="C1:H1"/>
    <mergeCell ref="E25:F25"/>
    <mergeCell ref="E28:F28"/>
    <mergeCell ref="E31:F31"/>
    <mergeCell ref="E45:F45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Normal="91" zoomScaleSheetLayoutView="100" zoomScalePageLayoutView="0" workbookViewId="0" topLeftCell="A4">
      <selection activeCell="N41" sqref="N41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23.25" customHeight="1">
      <c r="C1" s="407" t="s">
        <v>210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ht="6" customHeight="1"/>
    <row r="3" spans="3:17" ht="12.75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8" ht="18">
      <c r="A4" s="207"/>
      <c r="B4" s="207"/>
      <c r="C4" s="208" t="s">
        <v>354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  <c r="R4" s="207"/>
    </row>
    <row r="5" spans="1:18" ht="18">
      <c r="A5" s="207"/>
      <c r="B5" s="207"/>
      <c r="C5" s="208"/>
      <c r="D5" s="209"/>
      <c r="E5" s="209"/>
      <c r="F5" s="209"/>
      <c r="G5" s="209"/>
      <c r="H5" s="449" t="s">
        <v>272</v>
      </c>
      <c r="I5" s="449"/>
      <c r="J5" s="449"/>
      <c r="K5" s="449"/>
      <c r="L5" s="449"/>
      <c r="M5" s="449"/>
      <c r="N5" s="449"/>
      <c r="O5" s="449"/>
      <c r="P5" s="449"/>
      <c r="Q5" s="210"/>
      <c r="R5" s="207"/>
    </row>
    <row r="6" spans="3:17" ht="12.75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324</v>
      </c>
      <c r="L7" s="211" t="s">
        <v>283</v>
      </c>
      <c r="M7" s="211" t="s">
        <v>325</v>
      </c>
      <c r="N7" s="211" t="s">
        <v>284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12.75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8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6"/>
    </row>
    <row r="12" ht="12.75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SUM(I13,J13)</f>
        <v>0</v>
      </c>
      <c r="L13" s="241">
        <v>0</v>
      </c>
      <c r="M13" s="242">
        <f>SUM(H13,K13,L13)</f>
        <v>0</v>
      </c>
      <c r="N13" s="250">
        <f>M13*'ARI 4'!I32</f>
        <v>0</v>
      </c>
      <c r="O13" s="245">
        <v>0</v>
      </c>
      <c r="P13" s="242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SUM(I14,J14)</f>
        <v>0</v>
      </c>
      <c r="L14" s="241">
        <v>0</v>
      </c>
      <c r="M14" s="242">
        <f aca="true" t="shared" si="1" ref="M14:M32">SUM(H14,K14,L14)</f>
        <v>0</v>
      </c>
      <c r="N14" s="250">
        <f>M14*'ARI 4'!I32</f>
        <v>0</v>
      </c>
      <c r="O14" s="245">
        <v>0</v>
      </c>
      <c r="P14" s="242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M15*'ARI 4'!I32</f>
        <v>0</v>
      </c>
      <c r="O15" s="245">
        <v>0</v>
      </c>
      <c r="P15" s="242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M16*'ARI 4'!I32</f>
        <v>0</v>
      </c>
      <c r="O16" s="245">
        <v>0</v>
      </c>
      <c r="P16" s="242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M17*'ARI 4'!I32</f>
        <v>0</v>
      </c>
      <c r="O17" s="245">
        <v>0</v>
      </c>
      <c r="P17" s="242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M18*'ARI 4'!I32</f>
        <v>0</v>
      </c>
      <c r="O18" s="245">
        <v>0</v>
      </c>
      <c r="P18" s="242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M19*'ARI 4'!I32</f>
        <v>0</v>
      </c>
      <c r="O19" s="245">
        <v>0</v>
      </c>
      <c r="P19" s="242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M20*'ARI 4'!I32</f>
        <v>0</v>
      </c>
      <c r="O20" s="245">
        <v>0</v>
      </c>
      <c r="P20" s="242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M21*'ARI 4'!I32</f>
        <v>0</v>
      </c>
      <c r="O21" s="245">
        <v>0</v>
      </c>
      <c r="P21" s="242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M22*'ARI 4'!I32</f>
        <v>0</v>
      </c>
      <c r="O22" s="245">
        <v>0</v>
      </c>
      <c r="P22" s="242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M23*'ARI 4'!I32</f>
        <v>0</v>
      </c>
      <c r="O23" s="245">
        <v>0</v>
      </c>
      <c r="P23" s="242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M24*'ARI 4'!I32</f>
        <v>0</v>
      </c>
      <c r="O24" s="245">
        <v>0</v>
      </c>
      <c r="P24" s="242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M25*'ARI 4'!I32</f>
        <v>0</v>
      </c>
      <c r="O25" s="245">
        <v>0</v>
      </c>
      <c r="P25" s="242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M26*'ARI 4'!I32</f>
        <v>0</v>
      </c>
      <c r="O26" s="245">
        <v>0</v>
      </c>
      <c r="P26" s="242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M27*'ARI 4'!I32</f>
        <v>0</v>
      </c>
      <c r="O27" s="245">
        <v>0</v>
      </c>
      <c r="P27" s="242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M28*'ARI 4'!I32</f>
        <v>0</v>
      </c>
      <c r="O28" s="245">
        <v>0</v>
      </c>
      <c r="P28" s="242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M29*'ARI 4'!I32</f>
        <v>0</v>
      </c>
      <c r="O29" s="245">
        <v>0</v>
      </c>
      <c r="P29" s="242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M30*'ARI 4'!I32</f>
        <v>0</v>
      </c>
      <c r="O30" s="245">
        <v>0</v>
      </c>
      <c r="P30" s="242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M31*'ARI 4'!I32</f>
        <v>0</v>
      </c>
      <c r="O31" s="245">
        <v>0</v>
      </c>
      <c r="P31" s="242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M32*'ARI 4'!I32</f>
        <v>0</v>
      </c>
      <c r="O32" s="245">
        <v>0</v>
      </c>
      <c r="P32" s="242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5.2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46">
        <f>SUM(H13:H35)</f>
        <v>0</v>
      </c>
      <c r="I36" s="246">
        <f aca="true" t="shared" si="3" ref="I36:Q36">SUM(I13:I35)</f>
        <v>0</v>
      </c>
      <c r="J36" s="246">
        <f t="shared" si="3"/>
        <v>0</v>
      </c>
      <c r="K36" s="246">
        <f t="shared" si="3"/>
        <v>0</v>
      </c>
      <c r="L36" s="246">
        <f t="shared" si="3"/>
        <v>0</v>
      </c>
      <c r="M36" s="246">
        <f t="shared" si="3"/>
        <v>0</v>
      </c>
      <c r="N36" s="246">
        <f t="shared" si="3"/>
        <v>0</v>
      </c>
      <c r="O36" s="246">
        <f t="shared" si="3"/>
        <v>0</v>
      </c>
      <c r="P36" s="246">
        <f t="shared" si="3"/>
        <v>0</v>
      </c>
      <c r="Q36" s="246">
        <f t="shared" si="3"/>
        <v>0</v>
      </c>
    </row>
    <row r="37" spans="1:17" ht="6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  <c r="P37" s="145"/>
      <c r="Q37" s="20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6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7.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C1:Q1"/>
    <mergeCell ref="H4:P4"/>
    <mergeCell ref="H5:P5"/>
    <mergeCell ref="F7:F9"/>
    <mergeCell ref="G7:G9"/>
    <mergeCell ref="I7:J7"/>
    <mergeCell ref="A7:A44"/>
    <mergeCell ref="C7:C9"/>
    <mergeCell ref="D7:D9"/>
    <mergeCell ref="E7:E9"/>
    <mergeCell ref="C35:G35"/>
    <mergeCell ref="C36:G36"/>
    <mergeCell ref="C39:G39"/>
    <mergeCell ref="C40:G40"/>
    <mergeCell ref="C43:G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SheetLayoutView="100" zoomScalePageLayoutView="0" workbookViewId="0" topLeftCell="A1">
      <selection activeCell="K40" sqref="K40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6.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4.7109375" style="0" customWidth="1"/>
    <col min="13" max="13" width="14.140625" style="0" customWidth="1"/>
    <col min="14" max="14" width="13.8515625" style="0" customWidth="1"/>
    <col min="15" max="15" width="14.57421875" style="0" customWidth="1"/>
    <col min="16" max="16" width="1.7109375" style="0" customWidth="1"/>
  </cols>
  <sheetData>
    <row r="1" spans="3:15" ht="17.25" customHeight="1">
      <c r="C1" s="407" t="s">
        <v>210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ht="6" customHeight="1"/>
    <row r="3" spans="3:15" ht="6.7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7"/>
    </row>
    <row r="4" spans="1:15" ht="18">
      <c r="A4" s="207"/>
      <c r="B4" s="207"/>
      <c r="C4" s="208" t="s">
        <v>355</v>
      </c>
      <c r="D4" s="449" t="s">
        <v>271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2"/>
    </row>
    <row r="5" spans="1:15" ht="18">
      <c r="A5" s="207"/>
      <c r="B5" s="207"/>
      <c r="C5" s="208"/>
      <c r="D5" s="449" t="s">
        <v>285</v>
      </c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52"/>
    </row>
    <row r="6" spans="3:15" ht="6.7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36.75" customHeight="1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226" t="s">
        <v>291</v>
      </c>
      <c r="J7" s="211" t="s">
        <v>318</v>
      </c>
      <c r="K7" s="211" t="s">
        <v>319</v>
      </c>
      <c r="L7" s="211" t="s">
        <v>288</v>
      </c>
      <c r="M7" s="212" t="s">
        <v>274</v>
      </c>
      <c r="N7" s="212" t="s">
        <v>275</v>
      </c>
      <c r="O7" s="212" t="s">
        <v>276</v>
      </c>
    </row>
    <row r="8" spans="1:15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27" t="s">
        <v>292</v>
      </c>
      <c r="K8" s="218" t="s">
        <v>293</v>
      </c>
      <c r="L8" s="204"/>
      <c r="M8" s="204"/>
      <c r="N8" s="217" t="s">
        <v>286</v>
      </c>
      <c r="O8" s="204"/>
    </row>
    <row r="9" spans="1:15" ht="12.75">
      <c r="A9" s="440"/>
      <c r="C9" s="443"/>
      <c r="D9" s="443"/>
      <c r="E9" s="443"/>
      <c r="F9" s="443"/>
      <c r="G9" s="443"/>
      <c r="H9" s="219" t="s">
        <v>280</v>
      </c>
      <c r="I9" s="219"/>
      <c r="J9" s="222"/>
      <c r="K9" s="220" t="s">
        <v>185</v>
      </c>
      <c r="L9" s="205"/>
      <c r="M9" s="205"/>
      <c r="N9" s="205"/>
      <c r="O9" s="205"/>
    </row>
    <row r="10" spans="1:9" ht="6" customHeight="1">
      <c r="A10" s="440"/>
      <c r="C10" s="223"/>
      <c r="D10" s="224"/>
      <c r="E10" s="224"/>
      <c r="F10" s="224"/>
      <c r="G10" s="224"/>
      <c r="H10" s="116"/>
      <c r="I10" s="116"/>
    </row>
    <row r="11" spans="1:15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</row>
    <row r="12" ht="6.75" customHeight="1">
      <c r="A12" s="440"/>
    </row>
    <row r="13" spans="1:15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H13+0.7*(I13+J13)</f>
        <v>0</v>
      </c>
      <c r="L13" s="250">
        <f>K13*'ARI 5'!H25</f>
        <v>0</v>
      </c>
      <c r="M13" s="245">
        <v>0</v>
      </c>
      <c r="N13" s="250">
        <f>L13*M13</f>
        <v>0</v>
      </c>
      <c r="O13" s="244">
        <v>0</v>
      </c>
    </row>
    <row r="14" spans="1:15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H14+0.7*(I14+J14)</f>
        <v>0</v>
      </c>
      <c r="L14" s="250">
        <f>K14*'ARI 5'!H26</f>
        <v>0</v>
      </c>
      <c r="M14" s="245">
        <v>0</v>
      </c>
      <c r="N14" s="250">
        <f aca="true" t="shared" si="1" ref="N14:N32">L14*M14</f>
        <v>0</v>
      </c>
      <c r="O14" s="244">
        <v>0</v>
      </c>
    </row>
    <row r="15" spans="1:15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50">
        <f>K15*'ARI 5'!H27</f>
        <v>0</v>
      </c>
      <c r="M15" s="245">
        <v>0</v>
      </c>
      <c r="N15" s="250">
        <f t="shared" si="1"/>
        <v>0</v>
      </c>
      <c r="O15" s="244">
        <v>0</v>
      </c>
    </row>
    <row r="16" spans="1:15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50">
        <f>K16*'ARI 5'!H28</f>
        <v>0</v>
      </c>
      <c r="M16" s="245">
        <v>0</v>
      </c>
      <c r="N16" s="250">
        <f t="shared" si="1"/>
        <v>0</v>
      </c>
      <c r="O16" s="244">
        <v>0</v>
      </c>
    </row>
    <row r="17" spans="1:15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50">
        <f>K17*'ARI 5'!H29</f>
        <v>0</v>
      </c>
      <c r="M17" s="245">
        <v>0</v>
      </c>
      <c r="N17" s="250">
        <f t="shared" si="1"/>
        <v>0</v>
      </c>
      <c r="O17" s="244">
        <v>0</v>
      </c>
    </row>
    <row r="18" spans="1:15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50">
        <f>K18*'ARI 5'!H30</f>
        <v>0</v>
      </c>
      <c r="M18" s="245">
        <v>0</v>
      </c>
      <c r="N18" s="250">
        <f t="shared" si="1"/>
        <v>0</v>
      </c>
      <c r="O18" s="244">
        <v>0</v>
      </c>
    </row>
    <row r="19" spans="1:15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50">
        <f>K19*'ARI 5'!H31</f>
        <v>0</v>
      </c>
      <c r="M19" s="245">
        <v>0</v>
      </c>
      <c r="N19" s="250">
        <f t="shared" si="1"/>
        <v>0</v>
      </c>
      <c r="O19" s="244">
        <v>0</v>
      </c>
    </row>
    <row r="20" spans="1:15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50">
        <f>K20*'ARI 5'!H32</f>
        <v>0</v>
      </c>
      <c r="M20" s="245">
        <v>0</v>
      </c>
      <c r="N20" s="250">
        <f t="shared" si="1"/>
        <v>0</v>
      </c>
      <c r="O20" s="244">
        <v>0</v>
      </c>
    </row>
    <row r="21" spans="1:15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50">
        <f>K21*'ARI 5'!H33</f>
        <v>0</v>
      </c>
      <c r="M21" s="245">
        <v>0</v>
      </c>
      <c r="N21" s="250">
        <f t="shared" si="1"/>
        <v>0</v>
      </c>
      <c r="O21" s="244">
        <v>0</v>
      </c>
    </row>
    <row r="22" spans="1:15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50">
        <f>K22*'ARI 5'!H34</f>
        <v>0</v>
      </c>
      <c r="M22" s="245">
        <v>0</v>
      </c>
      <c r="N22" s="250">
        <f t="shared" si="1"/>
        <v>0</v>
      </c>
      <c r="O22" s="244">
        <v>0</v>
      </c>
    </row>
    <row r="23" spans="1:15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50">
        <f>K23*'ARI 5'!H35</f>
        <v>0</v>
      </c>
      <c r="M23" s="245">
        <v>0</v>
      </c>
      <c r="N23" s="250">
        <f t="shared" si="1"/>
        <v>0</v>
      </c>
      <c r="O23" s="244">
        <v>0</v>
      </c>
    </row>
    <row r="24" spans="1:15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50">
        <f>K24*'ARI 5'!H36</f>
        <v>0</v>
      </c>
      <c r="M24" s="245">
        <v>0</v>
      </c>
      <c r="N24" s="250">
        <f t="shared" si="1"/>
        <v>0</v>
      </c>
      <c r="O24" s="244">
        <v>0</v>
      </c>
    </row>
    <row r="25" spans="1:15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50">
        <f>K25*'ARI 5'!H37</f>
        <v>0</v>
      </c>
      <c r="M25" s="245">
        <v>0</v>
      </c>
      <c r="N25" s="250">
        <f t="shared" si="1"/>
        <v>0</v>
      </c>
      <c r="O25" s="244">
        <v>0</v>
      </c>
    </row>
    <row r="26" spans="1:15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50">
        <f>K26*'ARI 5'!H38</f>
        <v>0</v>
      </c>
      <c r="M26" s="245">
        <v>0</v>
      </c>
      <c r="N26" s="250">
        <f t="shared" si="1"/>
        <v>0</v>
      </c>
      <c r="O26" s="244">
        <v>0</v>
      </c>
    </row>
    <row r="27" spans="1:15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50">
        <f>K27*'ARI 5'!H39</f>
        <v>0</v>
      </c>
      <c r="M27" s="245">
        <v>0</v>
      </c>
      <c r="N27" s="250">
        <f t="shared" si="1"/>
        <v>0</v>
      </c>
      <c r="O27" s="244">
        <v>0</v>
      </c>
    </row>
    <row r="28" spans="1:15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50">
        <f>K28*'ARI 5'!H40</f>
        <v>0</v>
      </c>
      <c r="M28" s="245">
        <v>0</v>
      </c>
      <c r="N28" s="250">
        <f t="shared" si="1"/>
        <v>0</v>
      </c>
      <c r="O28" s="244">
        <v>0</v>
      </c>
    </row>
    <row r="29" spans="1:15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50">
        <f>K29*'ARI 5'!H41</f>
        <v>0</v>
      </c>
      <c r="M29" s="245">
        <v>0</v>
      </c>
      <c r="N29" s="250">
        <f t="shared" si="1"/>
        <v>0</v>
      </c>
      <c r="O29" s="244">
        <v>0</v>
      </c>
    </row>
    <row r="30" spans="1:15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50">
        <f>K30*'ARI 5'!H42</f>
        <v>0</v>
      </c>
      <c r="M30" s="245">
        <v>0</v>
      </c>
      <c r="N30" s="250">
        <f t="shared" si="1"/>
        <v>0</v>
      </c>
      <c r="O30" s="244">
        <v>0</v>
      </c>
    </row>
    <row r="31" spans="1:15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50">
        <f>K31*'ARI 5'!H43</f>
        <v>0</v>
      </c>
      <c r="M31" s="245">
        <v>0</v>
      </c>
      <c r="N31" s="250">
        <f t="shared" si="1"/>
        <v>0</v>
      </c>
      <c r="O31" s="244">
        <v>0</v>
      </c>
    </row>
    <row r="32" spans="1:15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50">
        <f>K32*'ARI 5'!H44</f>
        <v>0</v>
      </c>
      <c r="M32" s="245">
        <v>0</v>
      </c>
      <c r="N32" s="250">
        <f t="shared" si="1"/>
        <v>0</v>
      </c>
      <c r="O32" s="244">
        <v>0</v>
      </c>
    </row>
    <row r="33" spans="1:15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</row>
    <row r="35" spans="1:15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</row>
    <row r="36" spans="1:15" ht="12.75">
      <c r="A36" s="440"/>
      <c r="C36" s="444" t="s">
        <v>282</v>
      </c>
      <c r="D36" s="445"/>
      <c r="E36" s="445"/>
      <c r="F36" s="445"/>
      <c r="G36" s="446"/>
      <c r="H36" s="270">
        <f>SUM(H13:H35)</f>
        <v>0</v>
      </c>
      <c r="I36" s="270">
        <f aca="true" t="shared" si="2" ref="I36:O36">SUM(I13:I35)</f>
        <v>0</v>
      </c>
      <c r="J36" s="270">
        <f t="shared" si="2"/>
        <v>0</v>
      </c>
      <c r="K36" s="270">
        <f t="shared" si="2"/>
        <v>0</v>
      </c>
      <c r="L36" s="270">
        <f t="shared" si="2"/>
        <v>0</v>
      </c>
      <c r="M36" s="270">
        <f t="shared" si="2"/>
        <v>0</v>
      </c>
      <c r="N36" s="270">
        <f t="shared" si="2"/>
        <v>0</v>
      </c>
      <c r="O36" s="270">
        <f t="shared" si="2"/>
        <v>0</v>
      </c>
    </row>
    <row r="37" spans="1:15" ht="4.5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</row>
    <row r="38" spans="1:15" ht="4.5" customHeight="1">
      <c r="A38" s="440"/>
      <c r="C38" s="251"/>
      <c r="D38" s="151"/>
      <c r="E38" s="151"/>
      <c r="F38" s="151"/>
      <c r="G38" s="266"/>
      <c r="H38" s="151"/>
      <c r="I38" s="124"/>
      <c r="J38" s="151"/>
      <c r="K38" s="124"/>
      <c r="L38" s="267"/>
      <c r="M38" s="268"/>
      <c r="N38" s="269"/>
      <c r="O38" s="267"/>
    </row>
    <row r="39" spans="1:15" ht="12.75">
      <c r="A39" s="440"/>
      <c r="C39" s="445"/>
      <c r="D39" s="445"/>
      <c r="E39" s="445"/>
      <c r="F39" s="445"/>
      <c r="G39" s="445"/>
      <c r="H39" s="178"/>
      <c r="I39" s="178"/>
      <c r="J39" s="178"/>
      <c r="K39" s="178"/>
      <c r="L39" s="263"/>
      <c r="M39" s="263"/>
      <c r="N39" s="263"/>
      <c r="O39" s="263"/>
    </row>
    <row r="40" spans="1:15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63"/>
      <c r="M40" s="263"/>
      <c r="N40" s="263"/>
      <c r="O40" s="263"/>
    </row>
    <row r="41" spans="1:15" ht="5.25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263"/>
      <c r="M41" s="263"/>
      <c r="N41" s="263"/>
      <c r="O41" s="263"/>
    </row>
    <row r="42" spans="1:15" ht="4.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263"/>
      <c r="M42" s="263"/>
      <c r="N42" s="263"/>
      <c r="O42" s="263"/>
    </row>
    <row r="43" spans="1:15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63"/>
      <c r="M43" s="263"/>
      <c r="N43" s="263"/>
      <c r="O43" s="263"/>
    </row>
    <row r="44" spans="1:15" ht="3.7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263"/>
      <c r="M44" s="263"/>
      <c r="N44" s="263"/>
      <c r="O44" s="263"/>
    </row>
  </sheetData>
  <sheetProtection/>
  <mergeCells count="14">
    <mergeCell ref="C1:O1"/>
    <mergeCell ref="D4:O4"/>
    <mergeCell ref="D5:O5"/>
    <mergeCell ref="C36:G36"/>
    <mergeCell ref="C39:G39"/>
    <mergeCell ref="C40:G40"/>
    <mergeCell ref="C43:G43"/>
    <mergeCell ref="A7:A44"/>
    <mergeCell ref="C7:C9"/>
    <mergeCell ref="D7:D9"/>
    <mergeCell ref="E7:E9"/>
    <mergeCell ref="F7:F9"/>
    <mergeCell ref="G7:G9"/>
    <mergeCell ref="C35:G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140625" style="0" customWidth="1"/>
    <col min="14" max="14" width="11.140625" style="0" customWidth="1"/>
    <col min="15" max="15" width="11.421875" style="0" customWidth="1"/>
    <col min="16" max="16" width="11.00390625" style="0" customWidth="1"/>
    <col min="17" max="17" width="11.421875" style="0" customWidth="1"/>
    <col min="18" max="18" width="1.421875" style="0" customWidth="1"/>
  </cols>
  <sheetData>
    <row r="1" spans="3:17" ht="16.5" customHeight="1">
      <c r="C1" s="407" t="s">
        <v>210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ht="6.75" customHeight="1"/>
    <row r="3" spans="3:17" ht="4.5" customHeight="1">
      <c r="C3" s="16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7"/>
    </row>
    <row r="4" spans="1:17" ht="18">
      <c r="A4" s="207"/>
      <c r="B4" s="207"/>
      <c r="C4" s="208" t="s">
        <v>356</v>
      </c>
      <c r="D4" s="209"/>
      <c r="E4" s="209"/>
      <c r="F4" s="209"/>
      <c r="G4" s="209"/>
      <c r="H4" s="449" t="s">
        <v>271</v>
      </c>
      <c r="I4" s="449"/>
      <c r="J4" s="449"/>
      <c r="K4" s="449"/>
      <c r="L4" s="449"/>
      <c r="M4" s="449"/>
      <c r="N4" s="449"/>
      <c r="O4" s="449"/>
      <c r="P4" s="449"/>
      <c r="Q4" s="210"/>
    </row>
    <row r="5" spans="1:17" ht="18">
      <c r="A5" s="207"/>
      <c r="B5" s="207"/>
      <c r="C5" s="208"/>
      <c r="D5" s="209"/>
      <c r="E5" s="209"/>
      <c r="F5" s="209"/>
      <c r="G5" s="209"/>
      <c r="H5" s="449" t="s">
        <v>294</v>
      </c>
      <c r="I5" s="449"/>
      <c r="J5" s="449"/>
      <c r="K5" s="449"/>
      <c r="L5" s="449"/>
      <c r="M5" s="449"/>
      <c r="N5" s="449"/>
      <c r="O5" s="449"/>
      <c r="P5" s="449"/>
      <c r="Q5" s="210"/>
    </row>
    <row r="6" spans="3:17" ht="5.25" customHeight="1">
      <c r="C6" s="18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6.75">
      <c r="A7" s="440"/>
      <c r="C7" s="441" t="s">
        <v>179</v>
      </c>
      <c r="D7" s="441" t="s">
        <v>180</v>
      </c>
      <c r="E7" s="441" t="s">
        <v>182</v>
      </c>
      <c r="F7" s="441" t="s">
        <v>181</v>
      </c>
      <c r="G7" s="441" t="s">
        <v>166</v>
      </c>
      <c r="H7" s="211" t="s">
        <v>273</v>
      </c>
      <c r="I7" s="450" t="s">
        <v>289</v>
      </c>
      <c r="J7" s="451"/>
      <c r="K7" s="211" t="s">
        <v>326</v>
      </c>
      <c r="L7" s="211" t="s">
        <v>283</v>
      </c>
      <c r="M7" s="211" t="s">
        <v>327</v>
      </c>
      <c r="N7" s="211" t="s">
        <v>295</v>
      </c>
      <c r="O7" s="212" t="s">
        <v>274</v>
      </c>
      <c r="P7" s="212" t="s">
        <v>275</v>
      </c>
      <c r="Q7" s="212" t="s">
        <v>276</v>
      </c>
    </row>
    <row r="8" spans="1:17" ht="12.75">
      <c r="A8" s="440"/>
      <c r="C8" s="442"/>
      <c r="D8" s="442"/>
      <c r="E8" s="442"/>
      <c r="F8" s="442"/>
      <c r="G8" s="442"/>
      <c r="H8" s="213" t="s">
        <v>277</v>
      </c>
      <c r="I8" s="214" t="s">
        <v>183</v>
      </c>
      <c r="J8" s="215" t="s">
        <v>278</v>
      </c>
      <c r="K8" s="216" t="s">
        <v>184</v>
      </c>
      <c r="L8" s="227" t="s">
        <v>292</v>
      </c>
      <c r="M8" s="218" t="s">
        <v>270</v>
      </c>
      <c r="N8" s="204"/>
      <c r="O8" s="204"/>
      <c r="P8" s="217" t="s">
        <v>279</v>
      </c>
      <c r="Q8" s="204"/>
    </row>
    <row r="9" spans="1:17" ht="12.75">
      <c r="A9" s="440"/>
      <c r="C9" s="443"/>
      <c r="D9" s="443"/>
      <c r="E9" s="443"/>
      <c r="F9" s="443"/>
      <c r="G9" s="443"/>
      <c r="H9" s="219" t="s">
        <v>280</v>
      </c>
      <c r="I9" s="219"/>
      <c r="J9" s="220"/>
      <c r="K9" s="221"/>
      <c r="L9" s="222"/>
      <c r="M9" s="220"/>
      <c r="N9" s="205"/>
      <c r="O9" s="205"/>
      <c r="P9" s="205"/>
      <c r="Q9" s="205"/>
    </row>
    <row r="10" spans="1:10" ht="5.25" customHeight="1">
      <c r="A10" s="440"/>
      <c r="C10" s="223"/>
      <c r="D10" s="224"/>
      <c r="E10" s="224"/>
      <c r="F10" s="224"/>
      <c r="G10" s="224"/>
      <c r="H10" s="116"/>
      <c r="I10" s="116"/>
      <c r="J10" s="116"/>
    </row>
    <row r="11" spans="1:17" ht="12.75">
      <c r="A11" s="440"/>
      <c r="B11" s="116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</row>
    <row r="12" ht="5.25" customHeight="1">
      <c r="A12" s="440"/>
    </row>
    <row r="13" spans="1:17" ht="12.75">
      <c r="A13" s="440"/>
      <c r="C13" s="113">
        <v>1</v>
      </c>
      <c r="D13" s="124"/>
      <c r="E13" s="124"/>
      <c r="F13" s="124"/>
      <c r="G13" s="124"/>
      <c r="H13" s="241">
        <v>0</v>
      </c>
      <c r="I13" s="241">
        <v>0</v>
      </c>
      <c r="J13" s="241">
        <v>0</v>
      </c>
      <c r="K13" s="242">
        <f>SUM(I13,J13)</f>
        <v>0</v>
      </c>
      <c r="L13" s="241">
        <v>0</v>
      </c>
      <c r="M13" s="242">
        <f>SUM(H13,K13,L13)</f>
        <v>0</v>
      </c>
      <c r="N13" s="250">
        <f>'ARI 8'!L13+'ARI 7'!N13+'ARI 6'!H56</f>
        <v>0</v>
      </c>
      <c r="O13" s="245">
        <v>0</v>
      </c>
      <c r="P13" s="250">
        <f>N13*O13</f>
        <v>0</v>
      </c>
      <c r="Q13" s="244">
        <v>0</v>
      </c>
    </row>
    <row r="14" spans="1:17" ht="12.75">
      <c r="A14" s="440"/>
      <c r="C14" s="113">
        <v>2</v>
      </c>
      <c r="D14" s="124"/>
      <c r="E14" s="124"/>
      <c r="F14" s="124"/>
      <c r="G14" s="124"/>
      <c r="H14" s="241">
        <v>0</v>
      </c>
      <c r="I14" s="241">
        <v>0</v>
      </c>
      <c r="J14" s="241">
        <v>0</v>
      </c>
      <c r="K14" s="242">
        <f aca="true" t="shared" si="0" ref="K14:K32">SUM(I14,J14)</f>
        <v>0</v>
      </c>
      <c r="L14" s="241">
        <v>0</v>
      </c>
      <c r="M14" s="242">
        <f aca="true" t="shared" si="1" ref="M14:M32">SUM(H14,K14,L14)</f>
        <v>0</v>
      </c>
      <c r="N14" s="250">
        <f>'ARI 8'!L14+'ARI 7'!N14+'ARI 6'!H56</f>
        <v>0</v>
      </c>
      <c r="O14" s="245">
        <v>0</v>
      </c>
      <c r="P14" s="250">
        <f aca="true" t="shared" si="2" ref="P14:P32">N14*O14</f>
        <v>0</v>
      </c>
      <c r="Q14" s="244">
        <v>0</v>
      </c>
    </row>
    <row r="15" spans="1:17" ht="12.75">
      <c r="A15" s="440"/>
      <c r="C15" s="113">
        <v>3</v>
      </c>
      <c r="D15" s="124"/>
      <c r="E15" s="124"/>
      <c r="F15" s="124"/>
      <c r="G15" s="124"/>
      <c r="H15" s="241">
        <v>0</v>
      </c>
      <c r="I15" s="241">
        <v>0</v>
      </c>
      <c r="J15" s="241">
        <v>0</v>
      </c>
      <c r="K15" s="242">
        <f t="shared" si="0"/>
        <v>0</v>
      </c>
      <c r="L15" s="241">
        <v>0</v>
      </c>
      <c r="M15" s="242">
        <f t="shared" si="1"/>
        <v>0</v>
      </c>
      <c r="N15" s="250">
        <f>'ARI 8'!L15+'ARI 7'!N15+'ARI 6'!H56</f>
        <v>0</v>
      </c>
      <c r="O15" s="245">
        <v>0</v>
      </c>
      <c r="P15" s="250">
        <f t="shared" si="2"/>
        <v>0</v>
      </c>
      <c r="Q15" s="244">
        <v>0</v>
      </c>
    </row>
    <row r="16" spans="1:17" ht="12.75">
      <c r="A16" s="440"/>
      <c r="C16" s="113">
        <v>4</v>
      </c>
      <c r="D16" s="124"/>
      <c r="E16" s="124"/>
      <c r="F16" s="124"/>
      <c r="G16" s="124"/>
      <c r="H16" s="241">
        <v>0</v>
      </c>
      <c r="I16" s="241">
        <v>0</v>
      </c>
      <c r="J16" s="241">
        <v>0</v>
      </c>
      <c r="K16" s="242">
        <f t="shared" si="0"/>
        <v>0</v>
      </c>
      <c r="L16" s="241">
        <v>0</v>
      </c>
      <c r="M16" s="242">
        <f t="shared" si="1"/>
        <v>0</v>
      </c>
      <c r="N16" s="250">
        <f>'ARI 8'!L16+'ARI 7'!N16+'ARI 6'!H56</f>
        <v>0</v>
      </c>
      <c r="O16" s="245">
        <v>0</v>
      </c>
      <c r="P16" s="250">
        <f t="shared" si="2"/>
        <v>0</v>
      </c>
      <c r="Q16" s="244">
        <v>0</v>
      </c>
    </row>
    <row r="17" spans="1:17" ht="12.75">
      <c r="A17" s="440"/>
      <c r="C17" s="113">
        <v>5</v>
      </c>
      <c r="D17" s="124"/>
      <c r="E17" s="124"/>
      <c r="F17" s="124"/>
      <c r="G17" s="124"/>
      <c r="H17" s="241">
        <v>0</v>
      </c>
      <c r="I17" s="241">
        <v>0</v>
      </c>
      <c r="J17" s="241">
        <v>0</v>
      </c>
      <c r="K17" s="242">
        <f t="shared" si="0"/>
        <v>0</v>
      </c>
      <c r="L17" s="241">
        <v>0</v>
      </c>
      <c r="M17" s="242">
        <f t="shared" si="1"/>
        <v>0</v>
      </c>
      <c r="N17" s="250">
        <f>'ARI 8'!L17+'ARI 7'!N17+'ARI 6'!H56</f>
        <v>0</v>
      </c>
      <c r="O17" s="245">
        <v>0</v>
      </c>
      <c r="P17" s="250">
        <f t="shared" si="2"/>
        <v>0</v>
      </c>
      <c r="Q17" s="244">
        <v>0</v>
      </c>
    </row>
    <row r="18" spans="1:17" ht="12.75">
      <c r="A18" s="440"/>
      <c r="C18" s="113">
        <v>6</v>
      </c>
      <c r="D18" s="124"/>
      <c r="E18" s="124"/>
      <c r="F18" s="124"/>
      <c r="G18" s="124"/>
      <c r="H18" s="241">
        <v>0</v>
      </c>
      <c r="I18" s="241">
        <v>0</v>
      </c>
      <c r="J18" s="241">
        <v>0</v>
      </c>
      <c r="K18" s="242">
        <f t="shared" si="0"/>
        <v>0</v>
      </c>
      <c r="L18" s="241">
        <v>0</v>
      </c>
      <c r="M18" s="242">
        <f t="shared" si="1"/>
        <v>0</v>
      </c>
      <c r="N18" s="250">
        <f>'ARI 8'!L18+'ARI 7'!N18+'ARI 6'!H56</f>
        <v>0</v>
      </c>
      <c r="O18" s="245">
        <v>0</v>
      </c>
      <c r="P18" s="250">
        <f t="shared" si="2"/>
        <v>0</v>
      </c>
      <c r="Q18" s="244">
        <v>0</v>
      </c>
    </row>
    <row r="19" spans="1:17" ht="12.75">
      <c r="A19" s="440"/>
      <c r="C19" s="113">
        <v>7</v>
      </c>
      <c r="D19" s="124"/>
      <c r="E19" s="124"/>
      <c r="F19" s="124"/>
      <c r="G19" s="124"/>
      <c r="H19" s="241">
        <v>0</v>
      </c>
      <c r="I19" s="241">
        <v>0</v>
      </c>
      <c r="J19" s="241">
        <v>0</v>
      </c>
      <c r="K19" s="242">
        <f t="shared" si="0"/>
        <v>0</v>
      </c>
      <c r="L19" s="241">
        <v>0</v>
      </c>
      <c r="M19" s="242">
        <f t="shared" si="1"/>
        <v>0</v>
      </c>
      <c r="N19" s="250">
        <f>'ARI 8'!L19+'ARI 7'!N19+'ARI 6'!H56</f>
        <v>0</v>
      </c>
      <c r="O19" s="245">
        <v>0</v>
      </c>
      <c r="P19" s="250">
        <f t="shared" si="2"/>
        <v>0</v>
      </c>
      <c r="Q19" s="244">
        <v>0</v>
      </c>
    </row>
    <row r="20" spans="1:17" ht="12.75">
      <c r="A20" s="440"/>
      <c r="C20" s="113">
        <v>8</v>
      </c>
      <c r="D20" s="124"/>
      <c r="E20" s="124"/>
      <c r="F20" s="124"/>
      <c r="G20" s="124"/>
      <c r="H20" s="241">
        <v>0</v>
      </c>
      <c r="I20" s="241">
        <v>0</v>
      </c>
      <c r="J20" s="241">
        <v>0</v>
      </c>
      <c r="K20" s="242">
        <f t="shared" si="0"/>
        <v>0</v>
      </c>
      <c r="L20" s="241">
        <v>0</v>
      </c>
      <c r="M20" s="242">
        <f t="shared" si="1"/>
        <v>0</v>
      </c>
      <c r="N20" s="250">
        <f>'ARI 8'!L20+'ARI 7'!N20+'ARI 6'!H56</f>
        <v>0</v>
      </c>
      <c r="O20" s="245">
        <v>0</v>
      </c>
      <c r="P20" s="250">
        <f t="shared" si="2"/>
        <v>0</v>
      </c>
      <c r="Q20" s="244">
        <v>0</v>
      </c>
    </row>
    <row r="21" spans="1:17" ht="12.75">
      <c r="A21" s="440"/>
      <c r="C21" s="113">
        <v>9</v>
      </c>
      <c r="D21" s="124"/>
      <c r="E21" s="124"/>
      <c r="F21" s="124"/>
      <c r="G21" s="124"/>
      <c r="H21" s="241">
        <v>0</v>
      </c>
      <c r="I21" s="241">
        <v>0</v>
      </c>
      <c r="J21" s="241">
        <v>0</v>
      </c>
      <c r="K21" s="242">
        <f t="shared" si="0"/>
        <v>0</v>
      </c>
      <c r="L21" s="241">
        <v>0</v>
      </c>
      <c r="M21" s="242">
        <f t="shared" si="1"/>
        <v>0</v>
      </c>
      <c r="N21" s="250">
        <f>'ARI 8'!L21+'ARI 7'!N21+'ARI 6'!H56</f>
        <v>0</v>
      </c>
      <c r="O21" s="245">
        <v>0</v>
      </c>
      <c r="P21" s="250">
        <f t="shared" si="2"/>
        <v>0</v>
      </c>
      <c r="Q21" s="244">
        <v>0</v>
      </c>
    </row>
    <row r="22" spans="1:17" ht="12.75">
      <c r="A22" s="440"/>
      <c r="C22" s="113">
        <v>10</v>
      </c>
      <c r="D22" s="124"/>
      <c r="E22" s="124"/>
      <c r="F22" s="124"/>
      <c r="G22" s="124"/>
      <c r="H22" s="241">
        <v>0</v>
      </c>
      <c r="I22" s="241">
        <v>0</v>
      </c>
      <c r="J22" s="241">
        <v>0</v>
      </c>
      <c r="K22" s="242">
        <f t="shared" si="0"/>
        <v>0</v>
      </c>
      <c r="L22" s="241">
        <v>0</v>
      </c>
      <c r="M22" s="242">
        <f t="shared" si="1"/>
        <v>0</v>
      </c>
      <c r="N22" s="250">
        <f>'ARI 8'!L22+'ARI 7'!N22+'ARI 6'!H56</f>
        <v>0</v>
      </c>
      <c r="O22" s="245">
        <v>0</v>
      </c>
      <c r="P22" s="250">
        <f t="shared" si="2"/>
        <v>0</v>
      </c>
      <c r="Q22" s="244">
        <v>0</v>
      </c>
    </row>
    <row r="23" spans="1:17" ht="12.75">
      <c r="A23" s="440"/>
      <c r="C23" s="113">
        <v>11</v>
      </c>
      <c r="D23" s="124"/>
      <c r="E23" s="124"/>
      <c r="F23" s="124"/>
      <c r="G23" s="124"/>
      <c r="H23" s="241">
        <v>0</v>
      </c>
      <c r="I23" s="241">
        <v>0</v>
      </c>
      <c r="J23" s="241">
        <v>0</v>
      </c>
      <c r="K23" s="242">
        <f t="shared" si="0"/>
        <v>0</v>
      </c>
      <c r="L23" s="241">
        <v>0</v>
      </c>
      <c r="M23" s="242">
        <f t="shared" si="1"/>
        <v>0</v>
      </c>
      <c r="N23" s="250">
        <f>'ARI 8'!L23+'ARI 7'!N23+'ARI 6'!H56</f>
        <v>0</v>
      </c>
      <c r="O23" s="245">
        <v>0</v>
      </c>
      <c r="P23" s="250">
        <f t="shared" si="2"/>
        <v>0</v>
      </c>
      <c r="Q23" s="244">
        <v>0</v>
      </c>
    </row>
    <row r="24" spans="1:17" ht="12.75">
      <c r="A24" s="440"/>
      <c r="C24" s="113">
        <v>12</v>
      </c>
      <c r="D24" s="124"/>
      <c r="E24" s="124"/>
      <c r="F24" s="124"/>
      <c r="G24" s="124"/>
      <c r="H24" s="241">
        <v>0</v>
      </c>
      <c r="I24" s="241">
        <v>0</v>
      </c>
      <c r="J24" s="241">
        <v>0</v>
      </c>
      <c r="K24" s="242">
        <f t="shared" si="0"/>
        <v>0</v>
      </c>
      <c r="L24" s="241">
        <v>0</v>
      </c>
      <c r="M24" s="242">
        <f t="shared" si="1"/>
        <v>0</v>
      </c>
      <c r="N24" s="250">
        <f>'ARI 8'!L24+'ARI 7'!N24+'ARI 6'!H56</f>
        <v>0</v>
      </c>
      <c r="O24" s="245">
        <v>0</v>
      </c>
      <c r="P24" s="250">
        <f t="shared" si="2"/>
        <v>0</v>
      </c>
      <c r="Q24" s="244">
        <v>0</v>
      </c>
    </row>
    <row r="25" spans="1:17" ht="12.75">
      <c r="A25" s="440"/>
      <c r="C25" s="113">
        <v>13</v>
      </c>
      <c r="D25" s="124"/>
      <c r="E25" s="124"/>
      <c r="F25" s="124"/>
      <c r="G25" s="124"/>
      <c r="H25" s="241">
        <v>0</v>
      </c>
      <c r="I25" s="241">
        <v>0</v>
      </c>
      <c r="J25" s="241">
        <v>0</v>
      </c>
      <c r="K25" s="242">
        <f t="shared" si="0"/>
        <v>0</v>
      </c>
      <c r="L25" s="241">
        <v>0</v>
      </c>
      <c r="M25" s="242">
        <f t="shared" si="1"/>
        <v>0</v>
      </c>
      <c r="N25" s="250">
        <f>'ARI 8'!L25+'ARI 7'!N25+'ARI 6'!H56</f>
        <v>0</v>
      </c>
      <c r="O25" s="245">
        <v>0</v>
      </c>
      <c r="P25" s="250">
        <f t="shared" si="2"/>
        <v>0</v>
      </c>
      <c r="Q25" s="244">
        <v>0</v>
      </c>
    </row>
    <row r="26" spans="1:17" ht="12.75">
      <c r="A26" s="440"/>
      <c r="C26" s="113">
        <v>14</v>
      </c>
      <c r="D26" s="124"/>
      <c r="E26" s="124"/>
      <c r="F26" s="124"/>
      <c r="G26" s="124"/>
      <c r="H26" s="241">
        <v>0</v>
      </c>
      <c r="I26" s="241">
        <v>0</v>
      </c>
      <c r="J26" s="241">
        <v>0</v>
      </c>
      <c r="K26" s="242">
        <f t="shared" si="0"/>
        <v>0</v>
      </c>
      <c r="L26" s="241">
        <v>0</v>
      </c>
      <c r="M26" s="242">
        <f t="shared" si="1"/>
        <v>0</v>
      </c>
      <c r="N26" s="250">
        <f>'ARI 8'!L26+'ARI 7'!N26+'ARI 6'!H56</f>
        <v>0</v>
      </c>
      <c r="O26" s="245">
        <v>0</v>
      </c>
      <c r="P26" s="250">
        <f t="shared" si="2"/>
        <v>0</v>
      </c>
      <c r="Q26" s="244">
        <v>0</v>
      </c>
    </row>
    <row r="27" spans="1:17" ht="12.75">
      <c r="A27" s="440"/>
      <c r="C27" s="113">
        <v>15</v>
      </c>
      <c r="D27" s="124"/>
      <c r="E27" s="124"/>
      <c r="F27" s="124"/>
      <c r="G27" s="124"/>
      <c r="H27" s="241">
        <v>0</v>
      </c>
      <c r="I27" s="241">
        <v>0</v>
      </c>
      <c r="J27" s="241">
        <v>0</v>
      </c>
      <c r="K27" s="242">
        <f t="shared" si="0"/>
        <v>0</v>
      </c>
      <c r="L27" s="241">
        <v>0</v>
      </c>
      <c r="M27" s="242">
        <f t="shared" si="1"/>
        <v>0</v>
      </c>
      <c r="N27" s="250">
        <f>'ARI 8'!L27+'ARI 7'!N27+'ARI 6'!H56</f>
        <v>0</v>
      </c>
      <c r="O27" s="245">
        <v>0</v>
      </c>
      <c r="P27" s="250">
        <f t="shared" si="2"/>
        <v>0</v>
      </c>
      <c r="Q27" s="244">
        <v>0</v>
      </c>
    </row>
    <row r="28" spans="1:17" ht="12.75">
      <c r="A28" s="440"/>
      <c r="C28" s="113">
        <v>16</v>
      </c>
      <c r="D28" s="124"/>
      <c r="E28" s="124"/>
      <c r="F28" s="124"/>
      <c r="G28" s="124"/>
      <c r="H28" s="241">
        <v>0</v>
      </c>
      <c r="I28" s="241">
        <v>0</v>
      </c>
      <c r="J28" s="241">
        <v>0</v>
      </c>
      <c r="K28" s="242">
        <f t="shared" si="0"/>
        <v>0</v>
      </c>
      <c r="L28" s="241">
        <v>0</v>
      </c>
      <c r="M28" s="242">
        <f t="shared" si="1"/>
        <v>0</v>
      </c>
      <c r="N28" s="250">
        <f>'ARI 8'!L28+'ARI 7'!N28+'ARI 6'!H56</f>
        <v>0</v>
      </c>
      <c r="O28" s="245">
        <v>0</v>
      </c>
      <c r="P28" s="250">
        <f t="shared" si="2"/>
        <v>0</v>
      </c>
      <c r="Q28" s="244">
        <v>0</v>
      </c>
    </row>
    <row r="29" spans="1:17" ht="12.75">
      <c r="A29" s="440"/>
      <c r="C29" s="113">
        <v>17</v>
      </c>
      <c r="D29" s="124"/>
      <c r="E29" s="124"/>
      <c r="F29" s="124"/>
      <c r="G29" s="124"/>
      <c r="H29" s="241">
        <v>0</v>
      </c>
      <c r="I29" s="241">
        <v>0</v>
      </c>
      <c r="J29" s="241">
        <v>0</v>
      </c>
      <c r="K29" s="242">
        <f t="shared" si="0"/>
        <v>0</v>
      </c>
      <c r="L29" s="241">
        <v>0</v>
      </c>
      <c r="M29" s="242">
        <f t="shared" si="1"/>
        <v>0</v>
      </c>
      <c r="N29" s="250">
        <f>'ARI 8'!L29+'ARI 7'!N29+'ARI 6'!H56</f>
        <v>0</v>
      </c>
      <c r="O29" s="245">
        <v>0</v>
      </c>
      <c r="P29" s="250">
        <f t="shared" si="2"/>
        <v>0</v>
      </c>
      <c r="Q29" s="244">
        <v>0</v>
      </c>
    </row>
    <row r="30" spans="1:17" ht="12.75">
      <c r="A30" s="440"/>
      <c r="C30" s="113">
        <v>18</v>
      </c>
      <c r="D30" s="124"/>
      <c r="E30" s="124"/>
      <c r="F30" s="124"/>
      <c r="G30" s="124"/>
      <c r="H30" s="241">
        <v>0</v>
      </c>
      <c r="I30" s="241">
        <v>0</v>
      </c>
      <c r="J30" s="241">
        <v>0</v>
      </c>
      <c r="K30" s="242">
        <f t="shared" si="0"/>
        <v>0</v>
      </c>
      <c r="L30" s="241">
        <v>0</v>
      </c>
      <c r="M30" s="242">
        <f t="shared" si="1"/>
        <v>0</v>
      </c>
      <c r="N30" s="250">
        <f>'ARI 8'!L30+'ARI 7'!N30+'ARI 6'!H56</f>
        <v>0</v>
      </c>
      <c r="O30" s="245">
        <v>0</v>
      </c>
      <c r="P30" s="250">
        <f t="shared" si="2"/>
        <v>0</v>
      </c>
      <c r="Q30" s="244">
        <v>0</v>
      </c>
    </row>
    <row r="31" spans="1:17" ht="12.75">
      <c r="A31" s="440"/>
      <c r="C31" s="113">
        <v>19</v>
      </c>
      <c r="D31" s="124"/>
      <c r="E31" s="124"/>
      <c r="F31" s="124"/>
      <c r="G31" s="124"/>
      <c r="H31" s="241">
        <v>0</v>
      </c>
      <c r="I31" s="241">
        <v>0</v>
      </c>
      <c r="J31" s="241">
        <v>0</v>
      </c>
      <c r="K31" s="242">
        <f t="shared" si="0"/>
        <v>0</v>
      </c>
      <c r="L31" s="241">
        <v>0</v>
      </c>
      <c r="M31" s="242">
        <f t="shared" si="1"/>
        <v>0</v>
      </c>
      <c r="N31" s="250">
        <f>'ARI 8'!L31+'ARI 7'!N31+'ARI 6'!H56</f>
        <v>0</v>
      </c>
      <c r="O31" s="245">
        <v>0</v>
      </c>
      <c r="P31" s="250">
        <f t="shared" si="2"/>
        <v>0</v>
      </c>
      <c r="Q31" s="244">
        <v>0</v>
      </c>
    </row>
    <row r="32" spans="1:17" ht="12.75">
      <c r="A32" s="440"/>
      <c r="C32" s="113">
        <v>20</v>
      </c>
      <c r="D32" s="124"/>
      <c r="E32" s="124"/>
      <c r="F32" s="124"/>
      <c r="G32" s="124"/>
      <c r="H32" s="241">
        <v>0</v>
      </c>
      <c r="I32" s="241">
        <v>0</v>
      </c>
      <c r="J32" s="241">
        <v>0</v>
      </c>
      <c r="K32" s="242">
        <f t="shared" si="0"/>
        <v>0</v>
      </c>
      <c r="L32" s="241">
        <v>0</v>
      </c>
      <c r="M32" s="242">
        <f t="shared" si="1"/>
        <v>0</v>
      </c>
      <c r="N32" s="250">
        <f>'ARI 8'!L32+'ARI 7'!N32+'ARI 6'!H56</f>
        <v>0</v>
      </c>
      <c r="O32" s="245">
        <v>0</v>
      </c>
      <c r="P32" s="250">
        <f t="shared" si="2"/>
        <v>0</v>
      </c>
      <c r="Q32" s="244">
        <v>0</v>
      </c>
    </row>
    <row r="33" spans="1:17" ht="12.75">
      <c r="A33" s="44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4.5" customHeight="1">
      <c r="A34" s="440"/>
      <c r="C34" s="168"/>
      <c r="D34" s="160"/>
      <c r="E34" s="160"/>
      <c r="F34" s="160"/>
      <c r="G34" s="167"/>
      <c r="H34" s="160"/>
      <c r="I34" s="225"/>
      <c r="J34" s="160"/>
      <c r="K34" s="225"/>
      <c r="L34" s="160"/>
      <c r="M34" s="225"/>
      <c r="N34" s="160"/>
      <c r="O34" s="225"/>
      <c r="P34" s="160"/>
      <c r="Q34" s="225"/>
    </row>
    <row r="35" spans="1:17" ht="12.75">
      <c r="A35" s="440"/>
      <c r="C35" s="444" t="s">
        <v>281</v>
      </c>
      <c r="D35" s="445"/>
      <c r="E35" s="445"/>
      <c r="F35" s="445"/>
      <c r="G35" s="446"/>
      <c r="H35" s="178"/>
      <c r="I35" s="204"/>
      <c r="J35" s="178"/>
      <c r="K35" s="204"/>
      <c r="L35" s="178"/>
      <c r="M35" s="204"/>
      <c r="N35" s="178"/>
      <c r="O35" s="204"/>
      <c r="P35" s="178"/>
      <c r="Q35" s="204"/>
    </row>
    <row r="36" spans="1:17" ht="12.75">
      <c r="A36" s="440"/>
      <c r="C36" s="444" t="s">
        <v>282</v>
      </c>
      <c r="D36" s="445"/>
      <c r="E36" s="445"/>
      <c r="F36" s="445"/>
      <c r="G36" s="446"/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46">
        <v>0</v>
      </c>
      <c r="O36" s="246">
        <v>0</v>
      </c>
      <c r="P36" s="246">
        <v>0</v>
      </c>
      <c r="Q36" s="246">
        <v>0</v>
      </c>
    </row>
    <row r="37" spans="1:17" ht="5.25" customHeight="1">
      <c r="A37" s="440"/>
      <c r="C37" s="184"/>
      <c r="D37" s="145"/>
      <c r="E37" s="145"/>
      <c r="F37" s="145"/>
      <c r="G37" s="146"/>
      <c r="H37" s="145"/>
      <c r="I37" s="205"/>
      <c r="J37" s="145"/>
      <c r="K37" s="205"/>
      <c r="L37" s="145"/>
      <c r="M37" s="205"/>
      <c r="N37" s="145"/>
      <c r="O37" s="205"/>
      <c r="P37" s="145"/>
      <c r="Q37" s="205"/>
    </row>
    <row r="38" spans="1:17" ht="5.25" customHeight="1">
      <c r="A38" s="440"/>
      <c r="C38" s="168"/>
      <c r="D38" s="160"/>
      <c r="E38" s="160"/>
      <c r="F38" s="160"/>
      <c r="G38" s="167"/>
      <c r="H38" s="160"/>
      <c r="I38" s="225"/>
      <c r="J38" s="160"/>
      <c r="K38" s="225"/>
      <c r="L38" s="160"/>
      <c r="M38" s="225"/>
      <c r="N38" s="260"/>
      <c r="O38" s="261"/>
      <c r="P38" s="262"/>
      <c r="Q38" s="260"/>
    </row>
    <row r="39" spans="1:17" ht="12.75">
      <c r="A39" s="440"/>
      <c r="C39" s="447"/>
      <c r="D39" s="447"/>
      <c r="E39" s="447"/>
      <c r="F39" s="447"/>
      <c r="G39" s="447"/>
      <c r="H39" s="160"/>
      <c r="I39" s="160"/>
      <c r="J39" s="160"/>
      <c r="K39" s="160"/>
      <c r="L39" s="160"/>
      <c r="M39" s="160"/>
      <c r="N39" s="261"/>
      <c r="O39" s="261"/>
      <c r="P39" s="261"/>
      <c r="Q39" s="261"/>
    </row>
    <row r="40" spans="1:17" ht="12.75">
      <c r="A40" s="440"/>
      <c r="C40" s="445"/>
      <c r="D40" s="445"/>
      <c r="E40" s="445"/>
      <c r="F40" s="445"/>
      <c r="G40" s="445"/>
      <c r="H40" s="247"/>
      <c r="I40" s="247"/>
      <c r="J40" s="247"/>
      <c r="K40" s="247"/>
      <c r="L40" s="247"/>
      <c r="M40" s="247"/>
      <c r="N40" s="263"/>
      <c r="O40" s="263"/>
      <c r="P40" s="263"/>
      <c r="Q40" s="263"/>
    </row>
    <row r="41" spans="1:17" ht="6" customHeight="1">
      <c r="A41" s="44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63"/>
      <c r="O41" s="263"/>
      <c r="P41" s="263"/>
      <c r="Q41" s="263"/>
    </row>
    <row r="42" spans="1:17" ht="5.25" customHeight="1">
      <c r="A42" s="44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263"/>
      <c r="O42" s="263"/>
      <c r="P42" s="263"/>
      <c r="Q42" s="263"/>
    </row>
    <row r="43" spans="1:17" ht="12.75">
      <c r="A43" s="440"/>
      <c r="C43" s="448"/>
      <c r="D43" s="448"/>
      <c r="E43" s="448"/>
      <c r="F43" s="448"/>
      <c r="G43" s="448"/>
      <c r="H43" s="248"/>
      <c r="I43" s="248"/>
      <c r="J43" s="248"/>
      <c r="K43" s="248"/>
      <c r="L43" s="248"/>
      <c r="M43" s="248"/>
      <c r="N43" s="263"/>
      <c r="O43" s="263"/>
      <c r="P43" s="263"/>
      <c r="Q43" s="263"/>
    </row>
    <row r="44" spans="1:17" ht="5.25" customHeight="1">
      <c r="A44" s="44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63"/>
      <c r="O44" s="263"/>
      <c r="P44" s="263"/>
      <c r="Q44" s="263"/>
    </row>
  </sheetData>
  <sheetProtection/>
  <mergeCells count="15">
    <mergeCell ref="C1:Q1"/>
    <mergeCell ref="H4:P4"/>
    <mergeCell ref="H5:P5"/>
    <mergeCell ref="I7:J7"/>
    <mergeCell ref="F7:F9"/>
    <mergeCell ref="G7:G9"/>
    <mergeCell ref="A7:A44"/>
    <mergeCell ref="C7:C9"/>
    <mergeCell ref="D7:D9"/>
    <mergeCell ref="E7:E9"/>
    <mergeCell ref="C35:G35"/>
    <mergeCell ref="C36:G36"/>
    <mergeCell ref="C39:G39"/>
    <mergeCell ref="C40:G40"/>
    <mergeCell ref="C43:G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B9" sqref="B9:K10"/>
    </sheetView>
  </sheetViews>
  <sheetFormatPr defaultColWidth="9.140625" defaultRowHeight="12.75"/>
  <cols>
    <col min="1" max="1" width="6.7109375" style="81" customWidth="1"/>
    <col min="2" max="11" width="8.8515625" style="81" customWidth="1"/>
    <col min="12" max="16384" width="9.140625" style="81" customWidth="1"/>
  </cols>
  <sheetData>
    <row r="1" spans="1:12" ht="30" customHeight="1">
      <c r="A1" s="284" t="s">
        <v>290</v>
      </c>
      <c r="B1" s="283" t="s">
        <v>187</v>
      </c>
      <c r="C1" s="283"/>
      <c r="D1" s="283"/>
      <c r="E1" s="283"/>
      <c r="F1" s="283"/>
      <c r="G1" s="283"/>
      <c r="H1" s="283"/>
      <c r="I1" s="283"/>
      <c r="J1" s="283"/>
      <c r="K1" s="283"/>
      <c r="L1" s="80"/>
    </row>
    <row r="2" spans="1:11" ht="15" customHeight="1">
      <c r="A2" s="472" t="s">
        <v>186</v>
      </c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 customHeight="1">
      <c r="A3" s="473"/>
      <c r="B3" s="85" t="s">
        <v>109</v>
      </c>
      <c r="C3" s="86"/>
      <c r="D3" s="86"/>
      <c r="E3" s="86"/>
      <c r="F3" s="86"/>
      <c r="G3" s="86"/>
      <c r="H3" s="86" t="s">
        <v>113</v>
      </c>
      <c r="I3" s="86"/>
      <c r="J3" s="86"/>
      <c r="K3" s="87"/>
    </row>
    <row r="4" spans="1:11" ht="15" customHeight="1">
      <c r="A4" s="473"/>
      <c r="B4" s="85" t="s">
        <v>111</v>
      </c>
      <c r="C4" s="86"/>
      <c r="D4" s="86"/>
      <c r="E4" s="86"/>
      <c r="F4" s="86"/>
      <c r="G4" s="86"/>
      <c r="H4" s="86"/>
      <c r="I4" s="86"/>
      <c r="J4" s="86"/>
      <c r="K4" s="88" t="s">
        <v>105</v>
      </c>
    </row>
    <row r="5" spans="1:11" ht="15" customHeight="1">
      <c r="A5" s="473"/>
      <c r="B5" s="85" t="s">
        <v>112</v>
      </c>
      <c r="C5" s="86"/>
      <c r="D5" s="86"/>
      <c r="E5" s="86"/>
      <c r="F5" s="86"/>
      <c r="G5" s="86"/>
      <c r="H5" s="86"/>
      <c r="I5" s="86"/>
      <c r="J5" s="86"/>
      <c r="K5" s="88" t="s">
        <v>106</v>
      </c>
    </row>
    <row r="6" spans="1:11" ht="15" customHeight="1">
      <c r="A6" s="473"/>
      <c r="B6" s="89" t="s">
        <v>107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12.75" customHeight="1">
      <c r="A7" s="473"/>
      <c r="B7" s="469" t="s">
        <v>108</v>
      </c>
      <c r="C7" s="470"/>
      <c r="D7" s="470"/>
      <c r="E7" s="470"/>
      <c r="F7" s="470"/>
      <c r="G7" s="470"/>
      <c r="H7" s="470"/>
      <c r="I7" s="470"/>
      <c r="J7" s="470"/>
      <c r="K7" s="471"/>
    </row>
    <row r="8" spans="1:11" ht="15" customHeight="1">
      <c r="A8" s="473"/>
      <c r="B8" s="469"/>
      <c r="C8" s="470"/>
      <c r="D8" s="470"/>
      <c r="E8" s="470"/>
      <c r="F8" s="470"/>
      <c r="G8" s="470"/>
      <c r="H8" s="470"/>
      <c r="I8" s="470"/>
      <c r="J8" s="470"/>
      <c r="K8" s="471"/>
    </row>
    <row r="9" spans="1:11" ht="12.75" customHeight="1">
      <c r="A9" s="473"/>
      <c r="B9" s="465" t="s">
        <v>316</v>
      </c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5" customHeight="1">
      <c r="A10" s="473"/>
      <c r="B10" s="468"/>
      <c r="C10" s="466"/>
      <c r="D10" s="466"/>
      <c r="E10" s="466"/>
      <c r="F10" s="466"/>
      <c r="G10" s="466"/>
      <c r="H10" s="466"/>
      <c r="I10" s="466"/>
      <c r="J10" s="466"/>
      <c r="K10" s="467"/>
    </row>
    <row r="11" spans="1:11" ht="15" customHeight="1">
      <c r="A11" s="473"/>
      <c r="B11" s="94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5" customHeight="1">
      <c r="A12" s="473"/>
      <c r="B12" s="85"/>
      <c r="C12" s="86"/>
      <c r="D12" s="86"/>
      <c r="E12" s="86"/>
      <c r="F12" s="86"/>
      <c r="G12" s="86"/>
      <c r="H12" s="95"/>
      <c r="I12" s="86"/>
      <c r="J12" s="86"/>
      <c r="K12" s="87"/>
    </row>
    <row r="13" spans="1:11" ht="15" customHeight="1">
      <c r="A13" s="473"/>
      <c r="B13" s="110" t="s">
        <v>128</v>
      </c>
      <c r="C13" s="86"/>
      <c r="D13" s="86"/>
      <c r="E13" s="86"/>
      <c r="F13" s="86"/>
      <c r="G13" s="96"/>
      <c r="H13" s="96"/>
      <c r="I13" s="96"/>
      <c r="J13" s="96"/>
      <c r="K13" s="97"/>
    </row>
    <row r="14" spans="1:11" ht="12.75" customHeight="1">
      <c r="A14" s="473"/>
      <c r="B14" s="98"/>
      <c r="C14" s="95"/>
      <c r="D14" s="95"/>
      <c r="E14" s="95"/>
      <c r="F14" s="95"/>
      <c r="G14" s="462" t="s">
        <v>190</v>
      </c>
      <c r="H14" s="463"/>
      <c r="I14" s="463"/>
      <c r="J14" s="463"/>
      <c r="K14" s="464"/>
    </row>
    <row r="15" spans="1:11" ht="15" customHeight="1">
      <c r="A15" s="474"/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ht="18" customHeight="1"/>
    <row r="17" ht="18" customHeight="1"/>
    <row r="18" spans="1:12" ht="30" customHeight="1">
      <c r="A18" s="475" t="s">
        <v>188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80"/>
    </row>
    <row r="19" spans="1:11" ht="15" customHeight="1">
      <c r="A19" s="472" t="s">
        <v>186</v>
      </c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5" customHeight="1">
      <c r="A20" s="473"/>
      <c r="B20" s="85" t="s">
        <v>109</v>
      </c>
      <c r="C20" s="86"/>
      <c r="D20" s="86"/>
      <c r="E20" s="86"/>
      <c r="F20" s="86"/>
      <c r="G20" s="86"/>
      <c r="H20" s="86" t="s">
        <v>110</v>
      </c>
      <c r="I20" s="86"/>
      <c r="J20" s="86"/>
      <c r="K20" s="87"/>
    </row>
    <row r="21" spans="1:11" ht="15" customHeight="1">
      <c r="A21" s="473"/>
      <c r="B21" s="85" t="s">
        <v>111</v>
      </c>
      <c r="C21" s="86"/>
      <c r="D21" s="86"/>
      <c r="E21" s="86"/>
      <c r="F21" s="86"/>
      <c r="G21" s="86"/>
      <c r="H21" s="86"/>
      <c r="I21" s="86"/>
      <c r="J21" s="86"/>
      <c r="K21" s="88" t="s">
        <v>189</v>
      </c>
    </row>
    <row r="22" spans="1:11" ht="15" customHeight="1">
      <c r="A22" s="473"/>
      <c r="B22" s="85" t="s">
        <v>16</v>
      </c>
      <c r="C22" s="86"/>
      <c r="D22" s="86"/>
      <c r="E22" s="86"/>
      <c r="F22" s="86"/>
      <c r="G22" s="86"/>
      <c r="H22" s="86"/>
      <c r="I22" s="86"/>
      <c r="J22" s="86"/>
      <c r="K22" s="88" t="s">
        <v>106</v>
      </c>
    </row>
    <row r="23" spans="1:11" ht="15" customHeight="1">
      <c r="A23" s="473"/>
      <c r="B23" s="89" t="s">
        <v>107</v>
      </c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12.75" customHeight="1">
      <c r="A24" s="473"/>
      <c r="B24" s="469" t="s">
        <v>108</v>
      </c>
      <c r="C24" s="477"/>
      <c r="D24" s="477"/>
      <c r="E24" s="477"/>
      <c r="F24" s="477"/>
      <c r="G24" s="477"/>
      <c r="H24" s="477"/>
      <c r="I24" s="477"/>
      <c r="J24" s="477"/>
      <c r="K24" s="478"/>
    </row>
    <row r="25" spans="1:11" ht="15" customHeight="1">
      <c r="A25" s="473"/>
      <c r="B25" s="479"/>
      <c r="C25" s="480"/>
      <c r="D25" s="480"/>
      <c r="E25" s="480"/>
      <c r="F25" s="480"/>
      <c r="G25" s="480"/>
      <c r="H25" s="480"/>
      <c r="I25" s="480"/>
      <c r="J25" s="480"/>
      <c r="K25" s="481"/>
    </row>
    <row r="26" spans="1:11" ht="15" customHeight="1">
      <c r="A26" s="473"/>
      <c r="B26" s="94"/>
      <c r="C26" s="92"/>
      <c r="D26" s="92"/>
      <c r="E26" s="92"/>
      <c r="F26" s="92"/>
      <c r="G26" s="92"/>
      <c r="H26" s="92"/>
      <c r="I26" s="92"/>
      <c r="J26" s="92"/>
      <c r="K26" s="93"/>
    </row>
    <row r="27" spans="1:11" ht="15" customHeight="1">
      <c r="A27" s="473"/>
      <c r="B27" s="85"/>
      <c r="C27" s="86"/>
      <c r="D27" s="86"/>
      <c r="E27" s="86"/>
      <c r="F27" s="86"/>
      <c r="G27" s="86"/>
      <c r="H27" s="86"/>
      <c r="I27" s="86"/>
      <c r="J27" s="86"/>
      <c r="K27" s="87"/>
    </row>
    <row r="28" spans="1:11" ht="15" customHeight="1">
      <c r="A28" s="473"/>
      <c r="B28" s="110" t="s">
        <v>128</v>
      </c>
      <c r="C28" s="86"/>
      <c r="D28" s="86"/>
      <c r="E28" s="86"/>
      <c r="F28" s="86"/>
      <c r="G28" s="96"/>
      <c r="H28" s="96"/>
      <c r="I28" s="96"/>
      <c r="J28" s="96"/>
      <c r="K28" s="97"/>
    </row>
    <row r="29" spans="1:11" ht="12.75" customHeight="1">
      <c r="A29" s="473"/>
      <c r="B29" s="98"/>
      <c r="C29" s="95"/>
      <c r="D29" s="95"/>
      <c r="E29" s="95"/>
      <c r="F29" s="95"/>
      <c r="G29" s="462" t="s">
        <v>190</v>
      </c>
      <c r="H29" s="463"/>
      <c r="I29" s="463"/>
      <c r="J29" s="463"/>
      <c r="K29" s="464"/>
    </row>
    <row r="30" spans="1:11" ht="45" customHeight="1">
      <c r="A30" s="474"/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ht="18" customHeight="1">
      <c r="A31" s="83"/>
      <c r="K31" s="102"/>
    </row>
    <row r="32" spans="1:12" ht="30" customHeight="1">
      <c r="A32" s="453" t="s">
        <v>191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5"/>
      <c r="L32" s="80"/>
    </row>
    <row r="33" spans="1:11" ht="15" customHeight="1">
      <c r="A33" s="456"/>
      <c r="B33" s="457"/>
      <c r="C33" s="457"/>
      <c r="D33" s="457"/>
      <c r="E33" s="457"/>
      <c r="F33" s="457"/>
      <c r="G33" s="457"/>
      <c r="H33" s="457"/>
      <c r="I33" s="457"/>
      <c r="J33" s="457"/>
      <c r="K33" s="458"/>
    </row>
    <row r="34" spans="1:11" ht="15" customHeight="1">
      <c r="A34" s="456"/>
      <c r="B34" s="457"/>
      <c r="C34" s="457"/>
      <c r="D34" s="457"/>
      <c r="E34" s="457"/>
      <c r="F34" s="457"/>
      <c r="G34" s="457"/>
      <c r="H34" s="457"/>
      <c r="I34" s="457"/>
      <c r="J34" s="457"/>
      <c r="K34" s="458"/>
    </row>
    <row r="35" spans="1:11" ht="15" customHeight="1">
      <c r="A35" s="456"/>
      <c r="B35" s="457"/>
      <c r="C35" s="457"/>
      <c r="D35" s="457"/>
      <c r="E35" s="457"/>
      <c r="F35" s="457"/>
      <c r="G35" s="457"/>
      <c r="H35" s="457"/>
      <c r="I35" s="457"/>
      <c r="J35" s="457"/>
      <c r="K35" s="458"/>
    </row>
    <row r="36" spans="1:11" ht="69.75" customHeight="1">
      <c r="A36" s="459"/>
      <c r="B36" s="460"/>
      <c r="C36" s="460"/>
      <c r="D36" s="460"/>
      <c r="E36" s="460"/>
      <c r="F36" s="460"/>
      <c r="G36" s="460"/>
      <c r="H36" s="460"/>
      <c r="I36" s="460"/>
      <c r="J36" s="460"/>
      <c r="K36" s="46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9">
    <mergeCell ref="A32:K36"/>
    <mergeCell ref="G14:K14"/>
    <mergeCell ref="B9:K10"/>
    <mergeCell ref="B7:K8"/>
    <mergeCell ref="A2:A15"/>
    <mergeCell ref="A18:K18"/>
    <mergeCell ref="A19:A30"/>
    <mergeCell ref="G29:K29"/>
    <mergeCell ref="B24:K25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Cuonzo</cp:lastModifiedBy>
  <cp:lastPrinted>2010-12-31T10:39:50Z</cp:lastPrinted>
  <dcterms:created xsi:type="dcterms:W3CDTF">1998-08-24T07:15:11Z</dcterms:created>
  <dcterms:modified xsi:type="dcterms:W3CDTF">2016-11-25T11:24:31Z</dcterms:modified>
  <cp:category/>
  <cp:version/>
  <cp:contentType/>
  <cp:contentStatus/>
  <cp:revision>1</cp:revision>
</cp:coreProperties>
</file>